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6"/>
  <workbookPr showInkAnnotation="0" codeName="ThisWorkbook"/>
  <mc:AlternateContent xmlns:mc="http://schemas.openxmlformats.org/markup-compatibility/2006">
    <mc:Choice Requires="x15">
      <x15ac:absPath xmlns:x15ac="http://schemas.microsoft.com/office/spreadsheetml/2010/11/ac" url="I:\OŠ - Skate park Stožice\JN Oprema\Razpisna dokumentacija\"/>
    </mc:Choice>
  </mc:AlternateContent>
  <xr:revisionPtr revIDLastSave="0" documentId="13_ncr:1_{112C458B-CA1B-41D0-AF8D-A4D46C9ED438}" xr6:coauthVersionLast="36" xr6:coauthVersionMax="36" xr10:uidLastSave="{00000000-0000-0000-0000-000000000000}"/>
  <bookViews>
    <workbookView xWindow="-25605" yWindow="1875" windowWidth="25605" windowHeight="14400" tabRatio="662" firstSheet="2" activeTab="2" xr2:uid="{00000000-000D-0000-FFFF-FFFF00000000}"/>
  </bookViews>
  <sheets>
    <sheet name="GLAVNA REKAPITULACIJA" sheetId="7" r:id="rId1"/>
    <sheet name="SPLOŠNI OPIS" sheetId="16" r:id="rId2"/>
    <sheet name="SKATEPARK REKAPITULACIJA" sheetId="9" r:id="rId3"/>
    <sheet name="SANACIJSKA DELA" sheetId="10" r:id="rId4"/>
    <sheet name="SKATE ELEMENTI" sheetId="11" r:id="rId5"/>
    <sheet name="KLJUČAVNIČARSKA DELA" sheetId="12" r:id="rId6"/>
    <sheet name="SLIKOPLESKARSKA DELA" sheetId="17" r:id="rId7"/>
    <sheet name="OSTALA DELA - MEZANIN" sheetId="14" r:id="rId8"/>
  </sheets>
  <externalReferences>
    <externalReference r:id="rId9"/>
  </externalReferences>
  <definedNames>
    <definedName name="Excel_BuiltIn_Print_Titles_4" localSheetId="6">'[1]NEPREDVIDENA GR.DELA'!#REF!</definedName>
    <definedName name="Excel_BuiltIn_Print_Titles_4">'[1]NEPREDVIDENA GR.DELA'!#REF!</definedName>
    <definedName name="_xlnm.Print_Area" localSheetId="0">'GLAVNA REKAPITULACIJA'!$A$1:$F$53</definedName>
    <definedName name="_xlnm.Print_Area" localSheetId="5">'KLJUČAVNIČARSKA DELA'!$A$1:$F$113</definedName>
    <definedName name="_xlnm.Print_Area" localSheetId="7">'OSTALA DELA - MEZANIN'!$A$1:$F$53</definedName>
    <definedName name="_xlnm.Print_Area" localSheetId="3">'SANACIJSKA DELA'!$A$1:$F$43</definedName>
    <definedName name="_xlnm.Print_Area" localSheetId="4">'SKATE ELEMENTI'!$A$1:$F$198</definedName>
    <definedName name="_xlnm.Print_Area" localSheetId="2">'SKATEPARK REKAPITULACIJA'!$A$1:$F$63</definedName>
    <definedName name="_xlnm.Print_Area" localSheetId="6">'SLIKOPLESKARSKA DELA'!$A$1:$F$45</definedName>
    <definedName name="_xlnm.Print_Titles" localSheetId="7">'OSTALA DELA - MEZANIN'!$4:$4</definedName>
  </definedNames>
  <calcPr calcId="191029"/>
</workbook>
</file>

<file path=xl/calcChain.xml><?xml version="1.0" encoding="utf-8"?>
<calcChain xmlns="http://schemas.openxmlformats.org/spreadsheetml/2006/main">
  <c r="F39" i="17" l="1"/>
  <c r="F41" i="17"/>
  <c r="F38" i="17"/>
  <c r="F37" i="17"/>
  <c r="F45" i="17" s="1"/>
  <c r="F37" i="9" s="1"/>
  <c r="F24" i="17"/>
  <c r="F22" i="17"/>
  <c r="F21" i="17"/>
  <c r="F28" i="17" s="1"/>
  <c r="F23" i="9" s="1"/>
  <c r="E31" i="7" l="1"/>
  <c r="F7" i="14" l="1"/>
  <c r="F8" i="14"/>
  <c r="F12" i="14"/>
  <c r="F13" i="14"/>
  <c r="F20" i="14"/>
  <c r="F23" i="14"/>
  <c r="F27" i="14"/>
  <c r="F32" i="14"/>
  <c r="F35" i="14"/>
  <c r="F40" i="14"/>
  <c r="F42" i="14"/>
  <c r="F44" i="14"/>
  <c r="D47" i="14"/>
  <c r="F47" i="14"/>
  <c r="F53" i="14" l="1"/>
  <c r="F45" i="9" s="1"/>
  <c r="F109" i="12"/>
  <c r="F108" i="12"/>
  <c r="F104" i="12"/>
  <c r="F103" i="12"/>
  <c r="F99" i="12"/>
  <c r="F98" i="12"/>
  <c r="F94" i="12"/>
  <c r="E27" i="7" l="1"/>
  <c r="F91" i="12"/>
  <c r="F113" i="12" s="1"/>
  <c r="F35" i="9" s="1"/>
  <c r="F78" i="12"/>
  <c r="F77" i="12"/>
  <c r="F73" i="12"/>
  <c r="F72" i="12"/>
  <c r="F68" i="12"/>
  <c r="F67" i="12"/>
  <c r="F63" i="12"/>
  <c r="F62" i="12"/>
  <c r="F61" i="12"/>
  <c r="F57" i="12"/>
  <c r="F56" i="12"/>
  <c r="F55" i="12"/>
  <c r="F50" i="12"/>
  <c r="F47" i="12"/>
  <c r="F44" i="12"/>
  <c r="F41" i="12"/>
  <c r="F38" i="12"/>
  <c r="F35" i="12"/>
  <c r="F32" i="12"/>
  <c r="F29" i="12"/>
  <c r="F26" i="12"/>
  <c r="F23" i="12"/>
  <c r="F39" i="10"/>
  <c r="F34" i="10"/>
  <c r="F23" i="10"/>
  <c r="F18" i="10"/>
  <c r="F193" i="11"/>
  <c r="F190" i="11"/>
  <c r="F186" i="11"/>
  <c r="F178" i="11"/>
  <c r="F183" i="11"/>
  <c r="F163" i="11"/>
  <c r="F162" i="11"/>
  <c r="F161" i="11"/>
  <c r="F153" i="11"/>
  <c r="F152" i="11"/>
  <c r="F128" i="11"/>
  <c r="F125" i="11"/>
  <c r="F122" i="11"/>
  <c r="F77" i="11"/>
  <c r="F143" i="11"/>
  <c r="F139" i="11"/>
  <c r="F136" i="11"/>
  <c r="F132" i="11"/>
  <c r="F116" i="11"/>
  <c r="F113" i="11"/>
  <c r="F106" i="11"/>
  <c r="F102" i="11"/>
  <c r="F98" i="11"/>
  <c r="F91" i="11"/>
  <c r="F88" i="11"/>
  <c r="F81" i="11"/>
  <c r="F84" i="11"/>
  <c r="F74" i="11"/>
  <c r="F71" i="11"/>
  <c r="F64" i="11"/>
  <c r="F61" i="11"/>
  <c r="F58" i="11"/>
  <c r="F55" i="11"/>
  <c r="F51" i="11"/>
  <c r="F48" i="11"/>
  <c r="F32" i="11"/>
  <c r="F35" i="11"/>
  <c r="F38" i="11"/>
  <c r="F42" i="11"/>
  <c r="F45" i="11"/>
  <c r="F26" i="11"/>
  <c r="F21" i="11"/>
  <c r="F43" i="10" l="1"/>
  <c r="F31" i="9" s="1"/>
  <c r="F27" i="10"/>
  <c r="F17" i="9" s="1"/>
  <c r="F82" i="12"/>
  <c r="F21" i="9" s="1"/>
  <c r="F167" i="11"/>
  <c r="F19" i="9" s="1"/>
  <c r="F198" i="11"/>
  <c r="F33" i="9" s="1"/>
  <c r="F26" i="9" l="1"/>
  <c r="E23" i="7" s="1"/>
  <c r="F40" i="9"/>
  <c r="E25" i="7" s="1"/>
  <c r="F47" i="9" l="1"/>
  <c r="F49" i="9" s="1"/>
  <c r="E29" i="7" l="1"/>
  <c r="E35" i="7" s="1"/>
  <c r="E36" i="7" s="1"/>
  <c r="E40" i="7" s="1"/>
  <c r="F53" i="9"/>
  <c r="F55" i="9" l="1"/>
  <c r="F57" i="9" s="1"/>
</calcChain>
</file>

<file path=xl/sharedStrings.xml><?xml version="1.0" encoding="utf-8"?>
<sst xmlns="http://schemas.openxmlformats.org/spreadsheetml/2006/main" count="632" uniqueCount="299">
  <si>
    <t>STREET SEKCIJA</t>
  </si>
  <si>
    <t>Investitor:</t>
  </si>
  <si>
    <t>Mestna občina Ljubljana, Mestni trg 1 , Ljubljana</t>
  </si>
  <si>
    <t>Objekt:</t>
  </si>
  <si>
    <t>SKATE PARK STOŽICE</t>
  </si>
  <si>
    <t>Št. proj.:</t>
  </si>
  <si>
    <t>21-08 - PZI</t>
  </si>
  <si>
    <t>Datum:</t>
  </si>
  <si>
    <t>SKUPAJ:</t>
  </si>
  <si>
    <t>A. STREET SEKCIJA</t>
  </si>
  <si>
    <t>I. Sanacijska dela:</t>
  </si>
  <si>
    <t>III. Ključavničarska dela:</t>
  </si>
  <si>
    <t>B. FLOW SEKCIJA</t>
  </si>
  <si>
    <t>OPOMBE!</t>
  </si>
  <si>
    <t>po zadnjeveljavnih načrtih, detajlih in opisih ter preveriti dejanske izmere na objektu!!</t>
  </si>
  <si>
    <t>A.</t>
  </si>
  <si>
    <t>Opis</t>
  </si>
  <si>
    <t>E/M</t>
  </si>
  <si>
    <t>količina</t>
  </si>
  <si>
    <t>delo/enoto</t>
  </si>
  <si>
    <t>cena/postavko</t>
  </si>
  <si>
    <t>V ceno je potrebno upoštevati izdelavo
Projekta sanacije obstoječega betonskega tlaka, ki ga mora potrditi projektant skateparka!</t>
  </si>
  <si>
    <t>1.</t>
  </si>
  <si>
    <t>- obstoječi betonski tlak</t>
  </si>
  <si>
    <t>m2</t>
  </si>
  <si>
    <t>Zarez in čiščenje razpok, odstranitev
neoprijetih delcev, izravnava razpok z epoksijem za sanacijo betonskih tlakov:</t>
  </si>
  <si>
    <t>2.</t>
  </si>
  <si>
    <t>Opomba: "Controll Innerseal" ali podobno.
Tesnilo mora biti globinsko in ne površinsko!</t>
  </si>
  <si>
    <t>Dobava in aplikacija tesnila za beton. Aplikacija tesnila po navodilih proizvajalca.</t>
  </si>
  <si>
    <t>B.</t>
  </si>
  <si>
    <t>FLOW SEKCIJA</t>
  </si>
  <si>
    <t>- Pred pričetkom del je treba vse opise, mere, količine in obdelave kontrolirati</t>
  </si>
  <si>
    <t>- Popisi so projektantski in narejeni na osnovi PZI projektne dokumentacije!</t>
  </si>
  <si>
    <t>OPOMBE:</t>
  </si>
  <si>
    <t>*</t>
  </si>
  <si>
    <t>Ponudbene cene morajo vsebovati:</t>
  </si>
  <si>
    <t>Nabavo vsega materiala in opreme oz. elementov predvidene za 
izgradnjo in montažo skateparka ter stroške prevoza, razkladanja
in skladiščenja na gradbišču, notranjega transporta na gradbišču
(ne glede na težo ali zahtevnost);</t>
  </si>
  <si>
    <t>Vsa oprema mora biti izdelana po standardu
SIST EN 14974:2019.</t>
  </si>
  <si>
    <t>DEL 1</t>
  </si>
  <si>
    <t>a.</t>
  </si>
  <si>
    <t>DELA -A STREET SEKCIJA</t>
  </si>
  <si>
    <t>DELA -B FLOW SEKCIJA</t>
  </si>
  <si>
    <t>BETON</t>
  </si>
  <si>
    <t>cena/enoto</t>
  </si>
  <si>
    <t>Izdelava, dobava in montaža skate elementov, z vsemi potrebnimi obdelavami,
pritrdilnim materialom, vse po načrtih projektanta oz. potrjenih delavniških načrtov izvajalca in tipskih detajlih proizvajalca.</t>
  </si>
  <si>
    <t>D1</t>
  </si>
  <si>
    <t xml:space="preserve"> Sanacijska dela</t>
  </si>
  <si>
    <t>I.</t>
  </si>
  <si>
    <t xml:space="preserve">II. </t>
  </si>
  <si>
    <t>II. Skate elementi:</t>
  </si>
  <si>
    <t>Skate elementi:</t>
  </si>
  <si>
    <t>Dobava in razrez stranic prekatov za celotno
street sekcijo. Stranice se strojno razreže s
CNC/laserjem.</t>
  </si>
  <si>
    <t>kos</t>
  </si>
  <si>
    <t>Dobava, izdelava in montaža zaščitne obloge ob robu street sekcije in obstoječe OSB plošče. Višina obloge mora biti minimalno 400mm.</t>
  </si>
  <si>
    <t>b.</t>
  </si>
  <si>
    <t>c.</t>
  </si>
  <si>
    <t>Vezana plošča bukev B/BB, nebrušena, d:18mm, dim.:3000x1500mm</t>
  </si>
  <si>
    <t>Vezana plošča bukev B/BB, d:6mm</t>
  </si>
  <si>
    <t>3.</t>
  </si>
  <si>
    <t>Obračun po kpl izdelanem skate elementu</t>
  </si>
  <si>
    <t>kpl</t>
  </si>
  <si>
    <t>4.</t>
  </si>
  <si>
    <r>
      <rPr>
        <b/>
        <sz val="11"/>
        <color theme="1"/>
        <rFont val="Calibri"/>
        <family val="2"/>
        <scheme val="minor"/>
      </rPr>
      <t>P1</t>
    </r>
    <r>
      <rPr>
        <sz val="11"/>
        <color theme="1"/>
        <rFont val="Calibri"/>
        <family val="2"/>
        <scheme val="minor"/>
      </rPr>
      <t xml:space="preserve"> - Dobava materiala in izdelava skate elementa "Platform 1".
Izdelan po risbi </t>
    </r>
    <r>
      <rPr>
        <b/>
        <sz val="11"/>
        <color theme="1"/>
        <rFont val="Calibri"/>
        <family val="2"/>
        <scheme val="minor"/>
      </rPr>
      <t xml:space="preserve">OP.S-D1.1 </t>
    </r>
    <r>
      <rPr>
        <sz val="11"/>
        <color theme="1"/>
        <rFont val="Calibri"/>
        <family val="2"/>
        <scheme val="minor"/>
      </rPr>
      <t>in detajlih.</t>
    </r>
  </si>
  <si>
    <r>
      <rPr>
        <b/>
        <sz val="11"/>
        <color theme="1"/>
        <rFont val="Calibri"/>
        <family val="2"/>
        <scheme val="minor"/>
      </rPr>
      <t>B1</t>
    </r>
    <r>
      <rPr>
        <sz val="11"/>
        <color theme="1"/>
        <rFont val="Calibri"/>
        <family val="2"/>
        <scheme val="minor"/>
      </rPr>
      <t xml:space="preserve"> - Dobava materiala in izdelava skate elementa "Bank 1".
Izdelan po risbi </t>
    </r>
    <r>
      <rPr>
        <b/>
        <sz val="11"/>
        <color theme="1"/>
        <rFont val="Calibri"/>
        <family val="2"/>
        <scheme val="minor"/>
      </rPr>
      <t xml:space="preserve">OP.S-D1.1 </t>
    </r>
    <r>
      <rPr>
        <sz val="11"/>
        <color theme="1"/>
        <rFont val="Calibri"/>
        <family val="2"/>
        <scheme val="minor"/>
      </rPr>
      <t>in detajlih.</t>
    </r>
  </si>
  <si>
    <r>
      <rPr>
        <b/>
        <sz val="11"/>
        <color theme="1"/>
        <rFont val="Calibri"/>
        <family val="2"/>
        <scheme val="minor"/>
      </rPr>
      <t>B2</t>
    </r>
    <r>
      <rPr>
        <sz val="11"/>
        <color theme="1"/>
        <rFont val="Calibri"/>
        <family val="2"/>
        <scheme val="minor"/>
      </rPr>
      <t xml:space="preserve"> - Dobava materiala in izdelava skate elementa "Bank 2".
Izdelan po risbi </t>
    </r>
    <r>
      <rPr>
        <b/>
        <sz val="11"/>
        <color theme="1"/>
        <rFont val="Calibri"/>
        <family val="2"/>
        <scheme val="minor"/>
      </rPr>
      <t xml:space="preserve">OP.S-D1.2, OP.S-D1.3 </t>
    </r>
    <r>
      <rPr>
        <sz val="11"/>
        <color theme="1"/>
        <rFont val="Calibri"/>
        <family val="2"/>
        <scheme val="minor"/>
      </rPr>
      <t>in detajlih.</t>
    </r>
  </si>
  <si>
    <t>5.</t>
  </si>
  <si>
    <t>6.</t>
  </si>
  <si>
    <r>
      <rPr>
        <b/>
        <sz val="11"/>
        <color theme="1"/>
        <rFont val="Calibri"/>
        <family val="2"/>
        <scheme val="minor"/>
      </rPr>
      <t>P2</t>
    </r>
    <r>
      <rPr>
        <sz val="11"/>
        <color theme="1"/>
        <rFont val="Calibri"/>
        <family val="2"/>
        <scheme val="minor"/>
      </rPr>
      <t xml:space="preserve"> - Dobava materiala in izdelava skate elementa "Platform 2".
Izdelan po risbi </t>
    </r>
    <r>
      <rPr>
        <b/>
        <sz val="11"/>
        <color theme="1"/>
        <rFont val="Calibri"/>
        <family val="2"/>
        <scheme val="minor"/>
      </rPr>
      <t xml:space="preserve">OP.S-D1.2, OP.S-D1.3 </t>
    </r>
    <r>
      <rPr>
        <sz val="11"/>
        <color theme="1"/>
        <rFont val="Calibri"/>
        <family val="2"/>
        <scheme val="minor"/>
      </rPr>
      <t>in detajlih.</t>
    </r>
  </si>
  <si>
    <t>7.</t>
  </si>
  <si>
    <r>
      <rPr>
        <b/>
        <sz val="11"/>
        <color theme="1"/>
        <rFont val="Calibri"/>
        <family val="2"/>
        <scheme val="minor"/>
      </rPr>
      <t>P3</t>
    </r>
    <r>
      <rPr>
        <sz val="11"/>
        <color theme="1"/>
        <rFont val="Calibri"/>
        <family val="2"/>
        <scheme val="minor"/>
      </rPr>
      <t xml:space="preserve"> - Dobava materiala in izdelava skate elementa "Platform 3".
Izdelan po risbi </t>
    </r>
    <r>
      <rPr>
        <b/>
        <sz val="11"/>
        <color theme="1"/>
        <rFont val="Calibri"/>
        <family val="2"/>
        <scheme val="minor"/>
      </rPr>
      <t xml:space="preserve">OP.S-D1.4 </t>
    </r>
    <r>
      <rPr>
        <sz val="11"/>
        <color theme="1"/>
        <rFont val="Calibri"/>
        <family val="2"/>
        <scheme val="minor"/>
      </rPr>
      <t>in detajlih.</t>
    </r>
  </si>
  <si>
    <t>8.</t>
  </si>
  <si>
    <r>
      <rPr>
        <b/>
        <sz val="11"/>
        <color theme="1"/>
        <rFont val="Calibri"/>
        <family val="2"/>
        <scheme val="minor"/>
      </rPr>
      <t>B3</t>
    </r>
    <r>
      <rPr>
        <sz val="11"/>
        <color theme="1"/>
        <rFont val="Calibri"/>
        <family val="2"/>
        <scheme val="minor"/>
      </rPr>
      <t xml:space="preserve"> - Dobava materiala in izdelava skate elementa "Bank 3".
Izdelan po risbi </t>
    </r>
    <r>
      <rPr>
        <b/>
        <sz val="11"/>
        <color theme="1"/>
        <rFont val="Calibri"/>
        <family val="2"/>
        <scheme val="minor"/>
      </rPr>
      <t xml:space="preserve">OP.S-D1.5 </t>
    </r>
    <r>
      <rPr>
        <sz val="11"/>
        <color theme="1"/>
        <rFont val="Calibri"/>
        <family val="2"/>
        <scheme val="minor"/>
      </rPr>
      <t>in detajlih.</t>
    </r>
  </si>
  <si>
    <t>9.</t>
  </si>
  <si>
    <r>
      <rPr>
        <b/>
        <sz val="11"/>
        <color theme="1"/>
        <rFont val="Calibri"/>
        <family val="2"/>
        <scheme val="minor"/>
      </rPr>
      <t>H1</t>
    </r>
    <r>
      <rPr>
        <sz val="11"/>
        <color theme="1"/>
        <rFont val="Calibri"/>
        <family val="2"/>
        <scheme val="minor"/>
      </rPr>
      <t xml:space="preserve"> - Dobava materiala in izdelava skate elementa "Hubba 1".
Izdelan po risbi </t>
    </r>
    <r>
      <rPr>
        <b/>
        <sz val="11"/>
        <color theme="1"/>
        <rFont val="Calibri"/>
        <family val="2"/>
        <scheme val="minor"/>
      </rPr>
      <t xml:space="preserve">OP.S-D1.5 </t>
    </r>
    <r>
      <rPr>
        <sz val="11"/>
        <color theme="1"/>
        <rFont val="Calibri"/>
        <family val="2"/>
        <scheme val="minor"/>
      </rPr>
      <t>in detajlih.</t>
    </r>
  </si>
  <si>
    <t>Opomba: Jekleni profil LP1 je naveden pod ključarskimi deli.</t>
  </si>
  <si>
    <t>10.</t>
  </si>
  <si>
    <t>11.</t>
  </si>
  <si>
    <t>12.</t>
  </si>
  <si>
    <r>
      <rPr>
        <b/>
        <sz val="11"/>
        <color theme="1"/>
        <rFont val="Calibri"/>
        <family val="2"/>
        <scheme val="minor"/>
      </rPr>
      <t>EG</t>
    </r>
    <r>
      <rPr>
        <sz val="11"/>
        <color theme="1"/>
        <rFont val="Calibri"/>
        <family val="2"/>
        <scheme val="minor"/>
      </rPr>
      <t xml:space="preserve"> - Dobava materiala in izdelava skate elementa "Eurogap".
Izdelan po risbi </t>
    </r>
    <r>
      <rPr>
        <b/>
        <sz val="11"/>
        <color theme="1"/>
        <rFont val="Calibri"/>
        <family val="2"/>
        <scheme val="minor"/>
      </rPr>
      <t xml:space="preserve">OP.S-D1.5 </t>
    </r>
    <r>
      <rPr>
        <sz val="11"/>
        <color theme="1"/>
        <rFont val="Calibri"/>
        <family val="2"/>
        <scheme val="minor"/>
      </rPr>
      <t>in detajlih.</t>
    </r>
  </si>
  <si>
    <t>13.</t>
  </si>
  <si>
    <r>
      <rPr>
        <b/>
        <sz val="11"/>
        <color theme="1"/>
        <rFont val="Calibri"/>
        <family val="2"/>
        <scheme val="minor"/>
      </rPr>
      <t>B4</t>
    </r>
    <r>
      <rPr>
        <sz val="11"/>
        <color theme="1"/>
        <rFont val="Calibri"/>
        <family val="2"/>
        <scheme val="minor"/>
      </rPr>
      <t xml:space="preserve"> - Dobava materiala in izdelava skate elementa "Bank 4".
Izdelan po risbi </t>
    </r>
    <r>
      <rPr>
        <b/>
        <sz val="11"/>
        <color theme="1"/>
        <rFont val="Calibri"/>
        <family val="2"/>
        <scheme val="minor"/>
      </rPr>
      <t xml:space="preserve">OP.S-D1.5 </t>
    </r>
    <r>
      <rPr>
        <sz val="11"/>
        <color theme="1"/>
        <rFont val="Calibri"/>
        <family val="2"/>
        <scheme val="minor"/>
      </rPr>
      <t>in detajlih.</t>
    </r>
  </si>
  <si>
    <t>Opomba: Jekleni profil PJ1 je naveden pod ključarskimi deli.</t>
  </si>
  <si>
    <t>D2</t>
  </si>
  <si>
    <t>DEL 2</t>
  </si>
  <si>
    <t>14.</t>
  </si>
  <si>
    <r>
      <rPr>
        <b/>
        <sz val="11"/>
        <color theme="1"/>
        <rFont val="Calibri"/>
        <family val="2"/>
        <scheme val="minor"/>
      </rPr>
      <t>CB1</t>
    </r>
    <r>
      <rPr>
        <sz val="11"/>
        <color theme="1"/>
        <rFont val="Calibri"/>
        <family val="2"/>
        <scheme val="minor"/>
      </rPr>
      <t xml:space="preserve"> - Dobava materiala in izdelava skate elementa "China bank 1".
Izdelan po risbi </t>
    </r>
    <r>
      <rPr>
        <b/>
        <sz val="11"/>
        <color theme="1"/>
        <rFont val="Calibri"/>
        <family val="2"/>
        <scheme val="minor"/>
      </rPr>
      <t xml:space="preserve">OP.S-D1.6 </t>
    </r>
    <r>
      <rPr>
        <sz val="11"/>
        <color theme="1"/>
        <rFont val="Calibri"/>
        <family val="2"/>
        <scheme val="minor"/>
      </rPr>
      <t>in detajlih.</t>
    </r>
  </si>
  <si>
    <r>
      <rPr>
        <b/>
        <sz val="11"/>
        <color theme="1"/>
        <rFont val="Calibri"/>
        <family val="2"/>
        <scheme val="minor"/>
      </rPr>
      <t>B5</t>
    </r>
    <r>
      <rPr>
        <sz val="11"/>
        <color theme="1"/>
        <rFont val="Calibri"/>
        <family val="2"/>
        <scheme val="minor"/>
      </rPr>
      <t xml:space="preserve"> - Dobava materiala in izdelava skate elementa "Bank 5".
Izdelan po risbi </t>
    </r>
    <r>
      <rPr>
        <b/>
        <sz val="11"/>
        <color theme="1"/>
        <rFont val="Calibri"/>
        <family val="2"/>
        <scheme val="minor"/>
      </rPr>
      <t xml:space="preserve">OP.S-D2.1 </t>
    </r>
    <r>
      <rPr>
        <sz val="11"/>
        <color theme="1"/>
        <rFont val="Calibri"/>
        <family val="2"/>
        <scheme val="minor"/>
      </rPr>
      <t>in detajlih.</t>
    </r>
  </si>
  <si>
    <t>15.</t>
  </si>
  <si>
    <r>
      <rPr>
        <b/>
        <sz val="11"/>
        <color theme="1"/>
        <rFont val="Calibri"/>
        <family val="2"/>
        <scheme val="minor"/>
      </rPr>
      <t>P4</t>
    </r>
    <r>
      <rPr>
        <sz val="11"/>
        <color theme="1"/>
        <rFont val="Calibri"/>
        <family val="2"/>
        <scheme val="minor"/>
      </rPr>
      <t xml:space="preserve"> - Dobava materiala in izdelava skate elementa "Platform 4".
Izdelan po risbi </t>
    </r>
    <r>
      <rPr>
        <b/>
        <sz val="11"/>
        <color theme="1"/>
        <rFont val="Calibri"/>
        <family val="2"/>
        <scheme val="minor"/>
      </rPr>
      <t xml:space="preserve">OP.S-D2.1 </t>
    </r>
    <r>
      <rPr>
        <sz val="11"/>
        <color theme="1"/>
        <rFont val="Calibri"/>
        <family val="2"/>
        <scheme val="minor"/>
      </rPr>
      <t>in detajlih.</t>
    </r>
  </si>
  <si>
    <t>16.</t>
  </si>
  <si>
    <r>
      <rPr>
        <b/>
        <sz val="11"/>
        <color theme="1"/>
        <rFont val="Calibri"/>
        <family val="2"/>
        <scheme val="minor"/>
      </rPr>
      <t>L2</t>
    </r>
    <r>
      <rPr>
        <sz val="11"/>
        <color theme="1"/>
        <rFont val="Calibri"/>
        <family val="2"/>
        <scheme val="minor"/>
      </rPr>
      <t xml:space="preserve"> - Dobava materiala in izdelava skate elementa "Ledge 2".
Izdelan po risbi </t>
    </r>
    <r>
      <rPr>
        <b/>
        <sz val="11"/>
        <color theme="1"/>
        <rFont val="Calibri"/>
        <family val="2"/>
        <scheme val="minor"/>
      </rPr>
      <t xml:space="preserve">OP.S-D2.2 </t>
    </r>
    <r>
      <rPr>
        <sz val="11"/>
        <color theme="1"/>
        <rFont val="Calibri"/>
        <family val="2"/>
        <scheme val="minor"/>
      </rPr>
      <t>in detajlih.</t>
    </r>
  </si>
  <si>
    <t>17.</t>
  </si>
  <si>
    <t>18.</t>
  </si>
  <si>
    <r>
      <rPr>
        <b/>
        <sz val="11"/>
        <color theme="1"/>
        <rFont val="Calibri"/>
        <family val="2"/>
        <scheme val="minor"/>
      </rPr>
      <t>H2</t>
    </r>
    <r>
      <rPr>
        <sz val="11"/>
        <color theme="1"/>
        <rFont val="Calibri"/>
        <family val="2"/>
        <scheme val="minor"/>
      </rPr>
      <t xml:space="preserve"> - Dobava materiala in izdelava skate elementa "Hubba 2".
Izdelan po risbi </t>
    </r>
    <r>
      <rPr>
        <b/>
        <sz val="11"/>
        <color theme="1"/>
        <rFont val="Calibri"/>
        <family val="2"/>
        <scheme val="minor"/>
      </rPr>
      <t xml:space="preserve">OP.S-D2.2 </t>
    </r>
    <r>
      <rPr>
        <sz val="11"/>
        <color theme="1"/>
        <rFont val="Calibri"/>
        <family val="2"/>
        <scheme val="minor"/>
      </rPr>
      <t>in detajlih.</t>
    </r>
  </si>
  <si>
    <t>Opomba: Jekleni profil LP3 je naveden pod ključarskimi deli.</t>
  </si>
  <si>
    <t>Opomba: Jekleni profil LP2 je naveden pod ključarskimi deli.</t>
  </si>
  <si>
    <t>19.</t>
  </si>
  <si>
    <r>
      <rPr>
        <b/>
        <sz val="11"/>
        <color theme="1"/>
        <rFont val="Calibri"/>
        <family val="2"/>
        <scheme val="minor"/>
      </rPr>
      <t>B6</t>
    </r>
    <r>
      <rPr>
        <sz val="11"/>
        <color theme="1"/>
        <rFont val="Calibri"/>
        <family val="2"/>
        <scheme val="minor"/>
      </rPr>
      <t xml:space="preserve"> - Dobava materiala in izdelava skate elementa "Bank 6".
Izdelan po risbi </t>
    </r>
    <r>
      <rPr>
        <b/>
        <sz val="11"/>
        <color theme="1"/>
        <rFont val="Calibri"/>
        <family val="2"/>
        <scheme val="minor"/>
      </rPr>
      <t xml:space="preserve">OP.S-D2.3 </t>
    </r>
    <r>
      <rPr>
        <sz val="11"/>
        <color theme="1"/>
        <rFont val="Calibri"/>
        <family val="2"/>
        <scheme val="minor"/>
      </rPr>
      <t>in detajlih.</t>
    </r>
  </si>
  <si>
    <t>20.</t>
  </si>
  <si>
    <r>
      <rPr>
        <b/>
        <sz val="11"/>
        <color theme="1"/>
        <rFont val="Calibri"/>
        <family val="2"/>
        <scheme val="minor"/>
      </rPr>
      <t>L1</t>
    </r>
    <r>
      <rPr>
        <sz val="11"/>
        <color theme="1"/>
        <rFont val="Calibri"/>
        <family val="2"/>
        <scheme val="minor"/>
      </rPr>
      <t xml:space="preserve"> - Dobava materiala in izdelava skate elementa "Ledge 1".
Izdelan po risbi </t>
    </r>
    <r>
      <rPr>
        <b/>
        <sz val="11"/>
        <color theme="1"/>
        <rFont val="Calibri"/>
        <family val="2"/>
        <scheme val="minor"/>
      </rPr>
      <t xml:space="preserve">OP.S-D2.3 </t>
    </r>
    <r>
      <rPr>
        <sz val="11"/>
        <color theme="1"/>
        <rFont val="Calibri"/>
        <family val="2"/>
        <scheme val="minor"/>
      </rPr>
      <t>in detajlih.</t>
    </r>
  </si>
  <si>
    <t>Opomba: Jekleni profil LP4 je naveden pod ključarskimi deli.</t>
  </si>
  <si>
    <t>D3</t>
  </si>
  <si>
    <t>DEL 3</t>
  </si>
  <si>
    <t>21.</t>
  </si>
  <si>
    <r>
      <rPr>
        <b/>
        <sz val="11"/>
        <color theme="1"/>
        <rFont val="Calibri"/>
        <family val="2"/>
        <scheme val="minor"/>
      </rPr>
      <t>T1</t>
    </r>
    <r>
      <rPr>
        <sz val="11"/>
        <color theme="1"/>
        <rFont val="Calibri"/>
        <family val="2"/>
        <scheme val="minor"/>
      </rPr>
      <t xml:space="preserve"> - Dobava materiala in izdelava skate elementa "Transition 1".
Izdelan po risbi </t>
    </r>
    <r>
      <rPr>
        <b/>
        <sz val="11"/>
        <color theme="1"/>
        <rFont val="Calibri"/>
        <family val="2"/>
        <scheme val="minor"/>
      </rPr>
      <t xml:space="preserve">OP.S-D3.1 </t>
    </r>
    <r>
      <rPr>
        <sz val="11"/>
        <color theme="1"/>
        <rFont val="Calibri"/>
        <family val="2"/>
        <scheme val="minor"/>
      </rPr>
      <t>in detajlih.</t>
    </r>
  </si>
  <si>
    <t>Opomba: Jeklena cev "coping" T2C je naveden pod ključarskimi deli.</t>
  </si>
  <si>
    <t>22.</t>
  </si>
  <si>
    <r>
      <rPr>
        <b/>
        <sz val="11"/>
        <color theme="1"/>
        <rFont val="Calibri"/>
        <family val="2"/>
        <scheme val="minor"/>
      </rPr>
      <t>T2</t>
    </r>
    <r>
      <rPr>
        <sz val="11"/>
        <color theme="1"/>
        <rFont val="Calibri"/>
        <family val="2"/>
        <scheme val="minor"/>
      </rPr>
      <t xml:space="preserve"> - Dobava materiala in izdelava skate elementa "Transition 2".
Izdelan po risbi </t>
    </r>
    <r>
      <rPr>
        <b/>
        <sz val="11"/>
        <color theme="1"/>
        <rFont val="Calibri"/>
        <family val="2"/>
        <scheme val="minor"/>
      </rPr>
      <t xml:space="preserve">OP.S-D3.1 </t>
    </r>
    <r>
      <rPr>
        <sz val="11"/>
        <color theme="1"/>
        <rFont val="Calibri"/>
        <family val="2"/>
        <scheme val="minor"/>
      </rPr>
      <t>in detajlih.</t>
    </r>
  </si>
  <si>
    <t>23.</t>
  </si>
  <si>
    <r>
      <rPr>
        <b/>
        <sz val="11"/>
        <color theme="1"/>
        <rFont val="Calibri"/>
        <family val="2"/>
        <scheme val="minor"/>
      </rPr>
      <t>MR</t>
    </r>
    <r>
      <rPr>
        <sz val="11"/>
        <color theme="1"/>
        <rFont val="Calibri"/>
        <family val="2"/>
        <scheme val="minor"/>
      </rPr>
      <t xml:space="preserve"> - Dobava materiala in izdelava skate elementa "Micro ramp".
Izdelan po risbi </t>
    </r>
    <r>
      <rPr>
        <b/>
        <sz val="11"/>
        <color theme="1"/>
        <rFont val="Calibri"/>
        <family val="2"/>
        <scheme val="minor"/>
      </rPr>
      <t xml:space="preserve">OP.S-D3.2 </t>
    </r>
    <r>
      <rPr>
        <sz val="11"/>
        <color theme="1"/>
        <rFont val="Calibri"/>
        <family val="2"/>
        <scheme val="minor"/>
      </rPr>
      <t>in detajlih.</t>
    </r>
  </si>
  <si>
    <t>D4</t>
  </si>
  <si>
    <t>DEL 4</t>
  </si>
  <si>
    <t>24.</t>
  </si>
  <si>
    <r>
      <rPr>
        <b/>
        <sz val="11"/>
        <color theme="1"/>
        <rFont val="Calibri"/>
        <family val="2"/>
        <scheme val="minor"/>
      </rPr>
      <t>B7</t>
    </r>
    <r>
      <rPr>
        <sz val="11"/>
        <color theme="1"/>
        <rFont val="Calibri"/>
        <family val="2"/>
        <scheme val="minor"/>
      </rPr>
      <t xml:space="preserve"> - Dobava materiala in izdelava skate elementa "Bank 7".
Izdelan po risbi </t>
    </r>
    <r>
      <rPr>
        <b/>
        <sz val="11"/>
        <color theme="1"/>
        <rFont val="Calibri"/>
        <family val="2"/>
        <scheme val="minor"/>
      </rPr>
      <t xml:space="preserve">OP.S-D4 </t>
    </r>
    <r>
      <rPr>
        <sz val="11"/>
        <color theme="1"/>
        <rFont val="Calibri"/>
        <family val="2"/>
        <scheme val="minor"/>
      </rPr>
      <t>in detajlih.</t>
    </r>
  </si>
  <si>
    <t>25.</t>
  </si>
  <si>
    <r>
      <rPr>
        <b/>
        <sz val="11"/>
        <color theme="1"/>
        <rFont val="Calibri"/>
        <family val="2"/>
        <scheme val="minor"/>
      </rPr>
      <t>W1</t>
    </r>
    <r>
      <rPr>
        <sz val="11"/>
        <color theme="1"/>
        <rFont val="Calibri"/>
        <family val="2"/>
        <scheme val="minor"/>
      </rPr>
      <t xml:space="preserve"> - Dobava materiala in izdelava skate elementa "Wallride 1".
Izdelan po risbi </t>
    </r>
    <r>
      <rPr>
        <b/>
        <sz val="11"/>
        <color theme="1"/>
        <rFont val="Calibri"/>
        <family val="2"/>
        <scheme val="minor"/>
      </rPr>
      <t xml:space="preserve">OP.S-D4 </t>
    </r>
    <r>
      <rPr>
        <sz val="11"/>
        <color theme="1"/>
        <rFont val="Calibri"/>
        <family val="2"/>
        <scheme val="minor"/>
      </rPr>
      <t>in detajlih.</t>
    </r>
  </si>
  <si>
    <t>D5</t>
  </si>
  <si>
    <t>DEL 5</t>
  </si>
  <si>
    <t>26.</t>
  </si>
  <si>
    <r>
      <rPr>
        <b/>
        <sz val="11"/>
        <color theme="1"/>
        <rFont val="Calibri"/>
        <family val="2"/>
        <scheme val="minor"/>
      </rPr>
      <t>S2</t>
    </r>
    <r>
      <rPr>
        <sz val="11"/>
        <color theme="1"/>
        <rFont val="Calibri"/>
        <family val="2"/>
        <scheme val="minor"/>
      </rPr>
      <t xml:space="preserve"> - Dobava materiala in izdelava skate elementa "Stopnice 2".
Izdelan po risbi </t>
    </r>
    <r>
      <rPr>
        <b/>
        <sz val="11"/>
        <color theme="1"/>
        <rFont val="Calibri"/>
        <family val="2"/>
        <scheme val="minor"/>
      </rPr>
      <t xml:space="preserve">OP.S-D2.2 </t>
    </r>
    <r>
      <rPr>
        <sz val="11"/>
        <color theme="1"/>
        <rFont val="Calibri"/>
        <family val="2"/>
        <scheme val="minor"/>
      </rPr>
      <t>in detajlih.</t>
    </r>
  </si>
  <si>
    <r>
      <rPr>
        <b/>
        <sz val="11"/>
        <color theme="1"/>
        <rFont val="Calibri"/>
        <family val="2"/>
        <scheme val="minor"/>
      </rPr>
      <t>S1</t>
    </r>
    <r>
      <rPr>
        <sz val="11"/>
        <color theme="1"/>
        <rFont val="Calibri"/>
        <family val="2"/>
        <scheme val="minor"/>
      </rPr>
      <t xml:space="preserve"> - Dobava materiala in izdelava skate elementa "Stopnice 1".
Izdelan po risbi </t>
    </r>
    <r>
      <rPr>
        <b/>
        <sz val="11"/>
        <color theme="1"/>
        <rFont val="Calibri"/>
        <family val="2"/>
        <scheme val="minor"/>
      </rPr>
      <t xml:space="preserve">OP.S-D1.5 </t>
    </r>
    <r>
      <rPr>
        <sz val="11"/>
        <color theme="1"/>
        <rFont val="Calibri"/>
        <family val="2"/>
        <scheme val="minor"/>
      </rPr>
      <t>in detajlih.</t>
    </r>
  </si>
  <si>
    <r>
      <rPr>
        <b/>
        <sz val="11"/>
        <color theme="1"/>
        <rFont val="Calibri"/>
        <family val="2"/>
        <scheme val="minor"/>
      </rPr>
      <t>PI</t>
    </r>
    <r>
      <rPr>
        <sz val="11"/>
        <color theme="1"/>
        <rFont val="Calibri"/>
        <family val="2"/>
        <scheme val="minor"/>
      </rPr>
      <t xml:space="preserve"> - Dobava materiala in izdelava skate elementa "Piramida".
Izdelan po risbi </t>
    </r>
    <r>
      <rPr>
        <b/>
        <sz val="11"/>
        <color theme="1"/>
        <rFont val="Calibri"/>
        <family val="2"/>
        <scheme val="minor"/>
      </rPr>
      <t xml:space="preserve">OP.S-D5.1, OP.S-D5.2 </t>
    </r>
    <r>
      <rPr>
        <sz val="11"/>
        <color theme="1"/>
        <rFont val="Calibri"/>
        <family val="2"/>
        <scheme val="minor"/>
      </rPr>
      <t>in detajlih.</t>
    </r>
  </si>
  <si>
    <t>27.</t>
  </si>
  <si>
    <r>
      <rPr>
        <b/>
        <sz val="11"/>
        <color theme="1"/>
        <rFont val="Calibri"/>
        <family val="2"/>
        <scheme val="minor"/>
      </rPr>
      <t>W2</t>
    </r>
    <r>
      <rPr>
        <sz val="11"/>
        <color theme="1"/>
        <rFont val="Calibri"/>
        <family val="2"/>
        <scheme val="minor"/>
      </rPr>
      <t xml:space="preserve"> - Dobava materiala in izdelava skate elementa "Wallride 2".
Izdelan po risbi </t>
    </r>
    <r>
      <rPr>
        <b/>
        <sz val="11"/>
        <color theme="1"/>
        <rFont val="Calibri"/>
        <family val="2"/>
        <scheme val="minor"/>
      </rPr>
      <t xml:space="preserve">OP.S-D5.1, OP.S-D5.2 </t>
    </r>
    <r>
      <rPr>
        <sz val="11"/>
        <color theme="1"/>
        <rFont val="Calibri"/>
        <family val="2"/>
        <scheme val="minor"/>
      </rPr>
      <t>in detajlih.</t>
    </r>
  </si>
  <si>
    <t>28.</t>
  </si>
  <si>
    <r>
      <rPr>
        <b/>
        <sz val="11"/>
        <color theme="1"/>
        <rFont val="Calibri"/>
        <family val="2"/>
        <scheme val="minor"/>
      </rPr>
      <t>P5</t>
    </r>
    <r>
      <rPr>
        <sz val="11"/>
        <color theme="1"/>
        <rFont val="Calibri"/>
        <family val="2"/>
        <scheme val="minor"/>
      </rPr>
      <t xml:space="preserve"> - Dobava materiala in izdelava skate elementa "Wallride 2".
Izdelan po risbi </t>
    </r>
    <r>
      <rPr>
        <b/>
        <sz val="11"/>
        <color theme="1"/>
        <rFont val="Calibri"/>
        <family val="2"/>
        <scheme val="minor"/>
      </rPr>
      <t xml:space="preserve">OP.S-D5.1 </t>
    </r>
    <r>
      <rPr>
        <sz val="11"/>
        <color theme="1"/>
        <rFont val="Calibri"/>
        <family val="2"/>
        <scheme val="minor"/>
      </rPr>
      <t>in detajlih.</t>
    </r>
  </si>
  <si>
    <t>29.</t>
  </si>
  <si>
    <t>Opomba: Jekleni profil PJ2 je naveden pod ključarskimi deli.</t>
  </si>
  <si>
    <r>
      <rPr>
        <b/>
        <sz val="11"/>
        <color theme="1"/>
        <rFont val="Calibri"/>
        <family val="2"/>
        <scheme val="minor"/>
      </rPr>
      <t>CB2</t>
    </r>
    <r>
      <rPr>
        <sz val="11"/>
        <color theme="1"/>
        <rFont val="Calibri"/>
        <family val="2"/>
        <scheme val="minor"/>
      </rPr>
      <t xml:space="preserve"> - Dobava materiala in izdelava skate elementa "China bank 2".
Izdelan po risbi </t>
    </r>
    <r>
      <rPr>
        <b/>
        <sz val="11"/>
        <color theme="1"/>
        <rFont val="Calibri"/>
        <family val="2"/>
        <scheme val="minor"/>
      </rPr>
      <t xml:space="preserve">OP.S-D5.3, OP.S-D5.4 </t>
    </r>
    <r>
      <rPr>
        <sz val="11"/>
        <color theme="1"/>
        <rFont val="Calibri"/>
        <family val="2"/>
        <scheme val="minor"/>
      </rPr>
      <t>in detajlih.</t>
    </r>
  </si>
  <si>
    <t>30.</t>
  </si>
  <si>
    <r>
      <rPr>
        <b/>
        <sz val="11"/>
        <color theme="1"/>
        <rFont val="Calibri"/>
        <family val="2"/>
        <scheme val="minor"/>
      </rPr>
      <t>P6</t>
    </r>
    <r>
      <rPr>
        <sz val="11"/>
        <color theme="1"/>
        <rFont val="Calibri"/>
        <family val="2"/>
        <scheme val="minor"/>
      </rPr>
      <t xml:space="preserve"> - Dobava materiala in izdelava skate elementa "Platform 6".
Izdelan po risbi </t>
    </r>
    <r>
      <rPr>
        <b/>
        <sz val="11"/>
        <color theme="1"/>
        <rFont val="Calibri"/>
        <family val="2"/>
        <scheme val="minor"/>
      </rPr>
      <t xml:space="preserve">OP.S-D5.3, OP.S-D5.4 </t>
    </r>
    <r>
      <rPr>
        <sz val="11"/>
        <color theme="1"/>
        <rFont val="Calibri"/>
        <family val="2"/>
        <scheme val="minor"/>
      </rPr>
      <t>in detajlih.</t>
    </r>
  </si>
  <si>
    <t>31.</t>
  </si>
  <si>
    <r>
      <rPr>
        <b/>
        <sz val="11"/>
        <color theme="1"/>
        <rFont val="Calibri"/>
        <family val="2"/>
        <scheme val="minor"/>
      </rPr>
      <t>BL</t>
    </r>
    <r>
      <rPr>
        <sz val="11"/>
        <color theme="1"/>
        <rFont val="Calibri"/>
        <family val="2"/>
        <scheme val="minor"/>
      </rPr>
      <t xml:space="preserve"> - Dobava materiala in izdelava skate elementa "Bank to ledge".
Izdelan po risbi </t>
    </r>
    <r>
      <rPr>
        <b/>
        <sz val="11"/>
        <color theme="1"/>
        <rFont val="Calibri"/>
        <family val="2"/>
        <scheme val="minor"/>
      </rPr>
      <t xml:space="preserve">OP.S-D5.5 </t>
    </r>
    <r>
      <rPr>
        <sz val="11"/>
        <color theme="1"/>
        <rFont val="Calibri"/>
        <family val="2"/>
        <scheme val="minor"/>
      </rPr>
      <t>in detajlih.</t>
    </r>
  </si>
  <si>
    <t>Opomba: Jekleni profil LP5 je naveden pod ključarskimi deli.</t>
  </si>
  <si>
    <r>
      <rPr>
        <b/>
        <sz val="11"/>
        <color theme="1"/>
        <rFont val="Calibri"/>
        <family val="2"/>
        <scheme val="minor"/>
      </rPr>
      <t>MP</t>
    </r>
    <r>
      <rPr>
        <sz val="11"/>
        <color theme="1"/>
        <rFont val="Calibri"/>
        <family val="2"/>
        <scheme val="minor"/>
      </rPr>
      <t xml:space="preserve"> - Dobava materiala in izdelava skate elementa "Manual pad".
Izdelan po risbi </t>
    </r>
    <r>
      <rPr>
        <b/>
        <sz val="11"/>
        <color theme="1"/>
        <rFont val="Calibri"/>
        <family val="2"/>
        <scheme val="minor"/>
      </rPr>
      <t xml:space="preserve">OP.S-D5.4 </t>
    </r>
    <r>
      <rPr>
        <sz val="11"/>
        <color theme="1"/>
        <rFont val="Calibri"/>
        <family val="2"/>
        <scheme val="minor"/>
      </rPr>
      <t>in detajlih.</t>
    </r>
  </si>
  <si>
    <t>Opomba: Jekleni profil LP6 je naveden pod ključarskimi deli.</t>
  </si>
  <si>
    <t>32.</t>
  </si>
  <si>
    <t>Opomba: Betonski robnik SC (Slappy curb) je naveden ločeno pod št. 32.</t>
  </si>
  <si>
    <t>Robnik (SC) "Slappy curb" , dolžine 1165mm</t>
  </si>
  <si>
    <t>Robnik (SC) "Slappy curb" , dolžine 1200mm</t>
  </si>
  <si>
    <t>33.</t>
  </si>
  <si>
    <t>Opomba: Granitni robnik (GR) je naveden ločeno pod št. 33.</t>
  </si>
  <si>
    <t>NARAVNI KAMEN - GRANIT</t>
  </si>
  <si>
    <t>Opomba: 
Izbrani granit mora biti dovolj trden da se ob uporabi (drsenju športnih rekvizitov) ne kruši in/ali lomi (npr. "Impala", "Kurugranit", ipd.). Površinska obdelava kamna: Žgana (velja za vse vidne površine).</t>
  </si>
  <si>
    <t>Robnik (GR), dolžine 384mm</t>
  </si>
  <si>
    <t>Robnik (GR), dolžine 800mm</t>
  </si>
  <si>
    <t>Robnik (GR), dolžine 953mm</t>
  </si>
  <si>
    <t>34.</t>
  </si>
  <si>
    <t>35.</t>
  </si>
  <si>
    <r>
      <rPr>
        <b/>
        <sz val="11"/>
        <color theme="1"/>
        <rFont val="Calibri"/>
        <family val="2"/>
        <scheme val="minor"/>
      </rPr>
      <t>QR</t>
    </r>
    <r>
      <rPr>
        <sz val="11"/>
        <color theme="1"/>
        <rFont val="Calibri"/>
        <family val="2"/>
        <scheme val="minor"/>
      </rPr>
      <t xml:space="preserve"> - Dobava materiala in izdelava skate elementa "Quarter ramp".
Izdelan po risbah </t>
    </r>
    <r>
      <rPr>
        <b/>
        <sz val="11"/>
        <color theme="1"/>
        <rFont val="Calibri"/>
        <family val="2"/>
        <scheme val="minor"/>
      </rPr>
      <t>OP.F-1</t>
    </r>
    <r>
      <rPr>
        <sz val="11"/>
        <color theme="1"/>
        <rFont val="Calibri"/>
        <family val="2"/>
        <scheme val="minor"/>
      </rPr>
      <t xml:space="preserve"> - </t>
    </r>
    <r>
      <rPr>
        <b/>
        <sz val="11"/>
        <color theme="1"/>
        <rFont val="Calibri"/>
        <family val="2"/>
        <scheme val="minor"/>
      </rPr>
      <t xml:space="preserve">OP.F-4.1 </t>
    </r>
    <r>
      <rPr>
        <sz val="11"/>
        <color theme="1"/>
        <rFont val="Calibri"/>
        <family val="2"/>
        <scheme val="minor"/>
      </rPr>
      <t xml:space="preserve"> in detajlih.</t>
    </r>
  </si>
  <si>
    <t>Opomba: 
Kompletna izdelava skupaj s podestom in tlemi.
Jeklena cev "coping" QRC je naveden pod ključarskimi deli.</t>
  </si>
  <si>
    <t>37.</t>
  </si>
  <si>
    <t>36.</t>
  </si>
  <si>
    <r>
      <rPr>
        <b/>
        <sz val="11"/>
        <color theme="1"/>
        <rFont val="Calibri"/>
        <family val="2"/>
        <scheme val="minor"/>
      </rPr>
      <t>SB</t>
    </r>
    <r>
      <rPr>
        <sz val="11"/>
        <color theme="1"/>
        <rFont val="Calibri"/>
        <family val="2"/>
        <scheme val="minor"/>
      </rPr>
      <t xml:space="preserve"> - Dobava materiala in izdelava skate elementa "Quarter ramp".
Izdelan po risbah </t>
    </r>
    <r>
      <rPr>
        <b/>
        <sz val="11"/>
        <color theme="1"/>
        <rFont val="Calibri"/>
        <family val="2"/>
        <scheme val="minor"/>
      </rPr>
      <t>OP.F-1</t>
    </r>
    <r>
      <rPr>
        <sz val="11"/>
        <color theme="1"/>
        <rFont val="Calibri"/>
        <family val="2"/>
        <scheme val="minor"/>
      </rPr>
      <t xml:space="preserve"> - </t>
    </r>
    <r>
      <rPr>
        <b/>
        <sz val="11"/>
        <color theme="1"/>
        <rFont val="Calibri"/>
        <family val="2"/>
        <scheme val="minor"/>
      </rPr>
      <t xml:space="preserve">OP.F-4.1 </t>
    </r>
    <r>
      <rPr>
        <sz val="11"/>
        <color theme="1"/>
        <rFont val="Calibri"/>
        <family val="2"/>
        <scheme val="minor"/>
      </rPr>
      <t xml:space="preserve"> in detajlih.</t>
    </r>
  </si>
  <si>
    <t>38.</t>
  </si>
  <si>
    <t>Opomba: 
Kompletna izdelava skupaj s podestom in tlemi.
Jeklena cev "coping" BOC je naveden pod ključarskimi deli.</t>
  </si>
  <si>
    <r>
      <rPr>
        <b/>
        <sz val="11"/>
        <color theme="1"/>
        <rFont val="Calibri"/>
        <family val="2"/>
        <scheme val="minor"/>
      </rPr>
      <t>BO</t>
    </r>
    <r>
      <rPr>
        <sz val="11"/>
        <color theme="1"/>
        <rFont val="Calibri"/>
        <family val="2"/>
        <scheme val="minor"/>
      </rPr>
      <t xml:space="preserve"> - Dobava materiala in izdelava skate elementa "Quarter ramp".
Izdelan po risbah </t>
    </r>
    <r>
      <rPr>
        <b/>
        <sz val="11"/>
        <color theme="1"/>
        <rFont val="Calibri"/>
        <family val="2"/>
        <scheme val="minor"/>
      </rPr>
      <t>OP.F-1</t>
    </r>
    <r>
      <rPr>
        <sz val="11"/>
        <color theme="1"/>
        <rFont val="Calibri"/>
        <family val="2"/>
        <scheme val="minor"/>
      </rPr>
      <t xml:space="preserve"> - </t>
    </r>
    <r>
      <rPr>
        <b/>
        <sz val="11"/>
        <color theme="1"/>
        <rFont val="Calibri"/>
        <family val="2"/>
        <scheme val="minor"/>
      </rPr>
      <t xml:space="preserve">OP.F-4.2 </t>
    </r>
    <r>
      <rPr>
        <sz val="11"/>
        <color theme="1"/>
        <rFont val="Calibri"/>
        <family val="2"/>
        <scheme val="minor"/>
      </rPr>
      <t xml:space="preserve"> in detajlih.</t>
    </r>
  </si>
  <si>
    <t xml:space="preserve">III. </t>
  </si>
  <si>
    <t>Ključavničarska dela:</t>
  </si>
  <si>
    <t>Opomba: 
Kakovost betona: min. C30/37
Kvaliteta betona: XC1
Razred vidne površine: VB4
Razred cementa: CEM II, 52.4R
V sestavo dodana mikrosilika in superplastifikator</t>
  </si>
  <si>
    <t>Vzorce materialov predložiti projektantu v potrditev.</t>
  </si>
  <si>
    <t>Pred izdelavo in montažo je potrebno
preveriti mere na objektu. Izvajalec izdela
delavniški načrt v potrditev projektantu.</t>
  </si>
  <si>
    <t>Pred začetkom del in izdelavo potrebno
preveriti mere na objektu. Izvajalec izdela
delavniški načrt v potrditev projektantu.</t>
  </si>
  <si>
    <t>Pred začetkom izvedbe skateparka je potreben pregled in potrditev sanacije s strani projektanta skateparka!</t>
  </si>
  <si>
    <t xml:space="preserve">Pred začetkom sanacije je potrebno
preveriti mere na objektu. </t>
  </si>
  <si>
    <t>Vse spremembe morajo biti potrjene s strani
naročnika in projektanta skateparka.</t>
  </si>
  <si>
    <t>Vse spremembe morajo biti potrjene s strani
naročnika, in projektanta skateparka.</t>
  </si>
  <si>
    <t>Izdelki, katerih merska enota je kg, se obračunajo po dejanski teži.</t>
  </si>
  <si>
    <t>Vsi zvari morajo biti čisti, brušeni in gladki. Ne smejo nastati zarezi ali ostri robovi. Ne sme biti odprtih vidnih površin. Načelo velja tudi za vidne konce prerezov.</t>
  </si>
  <si>
    <t>Jeklene izdelke ni dovoljeno cinkati! (razen zaščitne ograje OG1-OG5)</t>
  </si>
  <si>
    <t>Vsi izdelki mora biti izdelani po standardu
SIST EN 14974:2019.</t>
  </si>
  <si>
    <r>
      <t xml:space="preserve">Opis za ključavničarske izdelke:
</t>
    </r>
    <r>
      <rPr>
        <sz val="11"/>
        <color theme="1"/>
        <rFont val="Calibri"/>
        <family val="2"/>
        <scheme val="minor"/>
      </rPr>
      <t>- Kvaliteta jekla: min. S235 JR
- Razred korozivnosti: C2
- Razred konstrukcije</t>
    </r>
    <r>
      <rPr>
        <b/>
        <sz val="11"/>
        <color theme="1"/>
        <rFont val="Calibri"/>
        <family val="2"/>
        <scheme val="minor"/>
      </rPr>
      <t xml:space="preserve">: </t>
    </r>
    <r>
      <rPr>
        <sz val="11"/>
        <color theme="1"/>
        <rFont val="Calibri"/>
        <family val="2"/>
        <scheme val="minor"/>
      </rPr>
      <t>CC2/SC1</t>
    </r>
    <r>
      <rPr>
        <b/>
        <sz val="11"/>
        <color theme="1"/>
        <rFont val="Calibri"/>
        <family val="2"/>
        <scheme val="minor"/>
      </rPr>
      <t xml:space="preserve">
</t>
    </r>
    <r>
      <rPr>
        <sz val="11"/>
        <color theme="1"/>
        <rFont val="Calibri"/>
        <family val="2"/>
        <scheme val="minor"/>
      </rPr>
      <t>- Razred izdelave: EXC2</t>
    </r>
    <r>
      <rPr>
        <b/>
        <sz val="11"/>
        <color theme="1"/>
        <rFont val="Calibri"/>
        <family val="2"/>
        <scheme val="minor"/>
      </rPr>
      <t xml:space="preserve">
</t>
    </r>
    <r>
      <rPr>
        <sz val="11"/>
        <color theme="1"/>
        <rFont val="Calibri"/>
        <family val="2"/>
        <scheme val="minor"/>
      </rPr>
      <t>- Barva: Protikorozijska barva obogatena s cinkom, RAL 9005 (črna)</t>
    </r>
  </si>
  <si>
    <t>kg</t>
  </si>
  <si>
    <t>(PJ1) Ploščato jeklo 50x6mm</t>
  </si>
  <si>
    <t>(PJ2) Ploščato jeklo 50x6mm</t>
  </si>
  <si>
    <r>
      <t>(</t>
    </r>
    <r>
      <rPr>
        <b/>
        <sz val="11"/>
        <color theme="1"/>
        <rFont val="Calibri"/>
        <family val="2"/>
        <scheme val="minor"/>
      </rPr>
      <t>PJ1</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</si>
  <si>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r>
      <t>(</t>
    </r>
    <r>
      <rPr>
        <b/>
        <sz val="11"/>
        <color theme="1"/>
        <rFont val="Calibri"/>
        <family val="2"/>
        <scheme val="minor"/>
      </rPr>
      <t>LP1</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</si>
  <si>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r>
      <t>(</t>
    </r>
    <r>
      <rPr>
        <b/>
        <sz val="11"/>
        <color theme="1"/>
        <rFont val="Calibri"/>
        <family val="2"/>
        <scheme val="minor"/>
      </rPr>
      <t>PJ2</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</si>
  <si>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r>
      <t>(</t>
    </r>
    <r>
      <rPr>
        <b/>
        <sz val="11"/>
        <color theme="1"/>
        <rFont val="Calibri"/>
        <family val="2"/>
        <scheme val="minor"/>
      </rPr>
      <t>SC</t>
    </r>
    <r>
      <rPr>
        <sz val="11"/>
        <color theme="1"/>
        <rFont val="Calibri"/>
        <family val="2"/>
        <scheme val="minor"/>
      </rPr>
      <t xml:space="preserve">) - Dobava materiala, izdelava in montaža betonskega robnika "Slappy curb". Izdelan po risbah in detajlu </t>
    </r>
    <r>
      <rPr>
        <b/>
        <sz val="11"/>
        <color theme="1"/>
        <rFont val="Calibri"/>
        <family val="2"/>
        <scheme val="minor"/>
      </rPr>
      <t>OP.S-DET-1, OP.S-DET-5</t>
    </r>
    <r>
      <rPr>
        <sz val="11"/>
        <color theme="1"/>
        <rFont val="Calibri"/>
        <family val="2"/>
        <scheme val="minor"/>
      </rPr>
      <t>.</t>
    </r>
  </si>
  <si>
    <r>
      <t>(</t>
    </r>
    <r>
      <rPr>
        <b/>
        <sz val="11"/>
        <color theme="1"/>
        <rFont val="Calibri"/>
        <family val="2"/>
        <scheme val="minor"/>
      </rPr>
      <t>GR</t>
    </r>
    <r>
      <rPr>
        <sz val="11"/>
        <color theme="1"/>
        <rFont val="Calibri"/>
        <family val="2"/>
        <scheme val="minor"/>
      </rPr>
      <t xml:space="preserve">) - Dobava materiala, izdelava in montaža granitnega robnika. Izdelan po risbah in detajlu </t>
    </r>
    <r>
      <rPr>
        <b/>
        <sz val="11"/>
        <color theme="1"/>
        <rFont val="Calibri"/>
        <family val="2"/>
        <scheme val="minor"/>
      </rPr>
      <t>OP.S-DET-1, OP.S-DET-5</t>
    </r>
    <r>
      <rPr>
        <sz val="11"/>
        <color theme="1"/>
        <rFont val="Calibri"/>
        <family val="2"/>
        <scheme val="minor"/>
      </rPr>
      <t>.</t>
    </r>
  </si>
  <si>
    <t>(LP1) L-profil 50x50x6mm</t>
  </si>
  <si>
    <r>
      <t>(</t>
    </r>
    <r>
      <rPr>
        <b/>
        <sz val="11"/>
        <color theme="1"/>
        <rFont val="Calibri"/>
        <family val="2"/>
        <scheme val="minor"/>
      </rPr>
      <t>LP2</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</si>
  <si>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t>(LP2) L-profil 50x50x6mm</t>
  </si>
  <si>
    <r>
      <t>(</t>
    </r>
    <r>
      <rPr>
        <b/>
        <sz val="11"/>
        <color theme="1"/>
        <rFont val="Calibri"/>
        <family val="2"/>
        <scheme val="minor"/>
      </rPr>
      <t>LP3</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</si>
  <si>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t>(LP3) L-profil 50x50x6mm</t>
  </si>
  <si>
    <r>
      <t>(</t>
    </r>
    <r>
      <rPr>
        <b/>
        <sz val="11"/>
        <color theme="1"/>
        <rFont val="Calibri"/>
        <family val="2"/>
        <scheme val="minor"/>
      </rPr>
      <t>LP4</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</si>
  <si>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t>(LP4) L-profil 50x50x6mm</t>
  </si>
  <si>
    <r>
      <t>(</t>
    </r>
    <r>
      <rPr>
        <b/>
        <sz val="11"/>
        <color theme="1"/>
        <rFont val="Calibri"/>
        <family val="2"/>
        <scheme val="minor"/>
      </rPr>
      <t>LP5</t>
    </r>
    <r>
      <rPr>
        <sz val="11"/>
        <color theme="1"/>
        <rFont val="Calibri"/>
        <family val="2"/>
        <scheme val="minor"/>
      </rPr>
      <t xml:space="preserve">) - Izdelava, dobava in montaža profila,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OP.S-DET-2</t>
    </r>
    <r>
      <rPr>
        <sz val="11"/>
        <color theme="1"/>
        <rFont val="Calibri"/>
        <family val="2"/>
        <scheme val="minor"/>
      </rPr>
      <t>, kompletno z vsem pritrdilnim in veznim materialom ter obdelavami.</t>
    </r>
  </si>
  <si>
    <t>(LP5) L-profil 50x50x6mm</t>
  </si>
  <si>
    <r>
      <t>(</t>
    </r>
    <r>
      <rPr>
        <b/>
        <sz val="11"/>
        <color theme="1"/>
        <rFont val="Calibri"/>
        <family val="2"/>
        <scheme val="minor"/>
      </rPr>
      <t>T1C</t>
    </r>
    <r>
      <rPr>
        <sz val="11"/>
        <color theme="1"/>
        <rFont val="Calibri"/>
        <family val="2"/>
        <scheme val="minor"/>
      </rPr>
      <t xml:space="preserve">) - Izdelava, dobava in montaža "copinga",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OP.S-DET-3</t>
    </r>
    <r>
      <rPr>
        <sz val="11"/>
        <color theme="1"/>
        <rFont val="Calibri"/>
        <family val="2"/>
        <scheme val="minor"/>
      </rPr>
      <t>, kompletno z vsem pritrdilnim in veznim materialom ter obdelavami.</t>
    </r>
  </si>
  <si>
    <t>(T1C) Okrogla cev 60,3x4mm</t>
  </si>
  <si>
    <r>
      <t>(</t>
    </r>
    <r>
      <rPr>
        <b/>
        <sz val="11"/>
        <color theme="1"/>
        <rFont val="Calibri"/>
        <family val="2"/>
        <scheme val="minor"/>
      </rPr>
      <t>T2C</t>
    </r>
    <r>
      <rPr>
        <sz val="11"/>
        <color theme="1"/>
        <rFont val="Calibri"/>
        <family val="2"/>
        <scheme val="minor"/>
      </rPr>
      <t xml:space="preserve">) - Izdelava, dobava in montaža "copinga",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OP.S-DET-3</t>
    </r>
    <r>
      <rPr>
        <sz val="11"/>
        <color theme="1"/>
        <rFont val="Calibri"/>
        <family val="2"/>
        <scheme val="minor"/>
      </rPr>
      <t>, kompletno z vsem pritrdilnim in veznim materialom ter obdelavami.</t>
    </r>
  </si>
  <si>
    <t>(T2C) Okrogla cev 60,3x4mm</t>
  </si>
  <si>
    <r>
      <t>(</t>
    </r>
    <r>
      <rPr>
        <b/>
        <sz val="11"/>
        <color theme="1"/>
        <rFont val="Calibri"/>
        <family val="2"/>
        <scheme val="minor"/>
      </rPr>
      <t>MRC</t>
    </r>
    <r>
      <rPr>
        <sz val="11"/>
        <color theme="1"/>
        <rFont val="Calibri"/>
        <family val="2"/>
        <scheme val="minor"/>
      </rPr>
      <t xml:space="preserve">) - Izdelava, dobava in montaža "copinga", izdelanega po risbah in detajlu </t>
    </r>
    <r>
      <rPr>
        <b/>
        <sz val="11"/>
        <color theme="1"/>
        <rFont val="Calibri"/>
        <family val="2"/>
        <scheme val="minor"/>
      </rPr>
      <t>OP.S-DET-1</t>
    </r>
    <r>
      <rPr>
        <sz val="11"/>
        <color theme="1"/>
        <rFont val="Calibri"/>
        <family val="2"/>
        <scheme val="minor"/>
      </rPr>
      <t xml:space="preserve">, </t>
    </r>
    <r>
      <rPr>
        <b/>
        <sz val="11"/>
        <color theme="1"/>
        <rFont val="Calibri"/>
        <family val="2"/>
        <scheme val="minor"/>
      </rPr>
      <t>OP.S-DET-3</t>
    </r>
    <r>
      <rPr>
        <sz val="11"/>
        <color theme="1"/>
        <rFont val="Calibri"/>
        <family val="2"/>
        <scheme val="minor"/>
      </rPr>
      <t>, kompletno z vsem pritrdilnim in veznim materialom ter obdelavami.</t>
    </r>
  </si>
  <si>
    <t>(MRC) Okrogla cev 60,3x4mm</t>
  </si>
  <si>
    <r>
      <rPr>
        <b/>
        <sz val="11"/>
        <color theme="1"/>
        <rFont val="Calibri"/>
        <family val="2"/>
        <scheme val="minor"/>
      </rPr>
      <t>HR</t>
    </r>
    <r>
      <rPr>
        <sz val="11"/>
        <color theme="1"/>
        <rFont val="Calibri"/>
        <family val="2"/>
        <scheme val="minor"/>
      </rPr>
      <t xml:space="preserve"> - Izdelava, dobava in montaža skate elementa "Handrail", izdelanega po risbah in detajlu </t>
    </r>
    <r>
      <rPr>
        <b/>
        <sz val="11"/>
        <color theme="1"/>
        <rFont val="Calibri"/>
        <family val="2"/>
        <scheme val="minor"/>
      </rPr>
      <t>OP.S-DET-3</t>
    </r>
    <r>
      <rPr>
        <sz val="11"/>
        <color theme="1"/>
        <rFont val="Calibri"/>
        <family val="2"/>
        <scheme val="minor"/>
      </rPr>
      <t>, kompletno z vsem pritrdilnim in veznim materialom ter obdelavami.</t>
    </r>
  </si>
  <si>
    <t>"Handrail" izdelan iz okroglih cevi:</t>
  </si>
  <si>
    <t>60,3x4mm</t>
  </si>
  <si>
    <t>50x4mm</t>
  </si>
  <si>
    <t>63,5x6,3mm</t>
  </si>
  <si>
    <r>
      <rPr>
        <b/>
        <sz val="11"/>
        <color theme="1"/>
        <rFont val="Calibri"/>
        <family val="2"/>
        <scheme val="minor"/>
      </rPr>
      <t>R</t>
    </r>
    <r>
      <rPr>
        <sz val="11"/>
        <color theme="1"/>
        <rFont val="Calibri"/>
        <family val="2"/>
        <scheme val="minor"/>
      </rPr>
      <t xml:space="preserve"> - Izdelava, dobava in montaža skate elementa "Rail", izdelanega po risbah in detajlu </t>
    </r>
    <r>
      <rPr>
        <b/>
        <sz val="11"/>
        <color theme="1"/>
        <rFont val="Calibri"/>
        <family val="2"/>
        <scheme val="minor"/>
      </rPr>
      <t>OP.S-DET-3</t>
    </r>
    <r>
      <rPr>
        <sz val="11"/>
        <color theme="1"/>
        <rFont val="Calibri"/>
        <family val="2"/>
        <scheme val="minor"/>
      </rPr>
      <t>, kompletno z vsem pritrdilnim in veznim materialom ter obdelavami.</t>
    </r>
  </si>
  <si>
    <t>"Rail" izdelan iz okroglih cevi:</t>
  </si>
  <si>
    <r>
      <rPr>
        <b/>
        <sz val="11"/>
        <color theme="1"/>
        <rFont val="Calibri"/>
        <family val="2"/>
        <scheme val="minor"/>
      </rPr>
      <t>FB</t>
    </r>
    <r>
      <rPr>
        <sz val="11"/>
        <color theme="1"/>
        <rFont val="Calibri"/>
        <family val="2"/>
        <scheme val="minor"/>
      </rPr>
      <t xml:space="preserve"> - Izdelava, dobava in montaža skate elementa "Flatbar", izdelanega po risbah in detajlu </t>
    </r>
    <r>
      <rPr>
        <b/>
        <sz val="11"/>
        <color theme="1"/>
        <rFont val="Calibri"/>
        <family val="2"/>
        <scheme val="minor"/>
      </rPr>
      <t>OP.S-DET-3</t>
    </r>
    <r>
      <rPr>
        <sz val="11"/>
        <color theme="1"/>
        <rFont val="Calibri"/>
        <family val="2"/>
        <scheme val="minor"/>
      </rPr>
      <t>, kompletno z vsem pritrdilnim in veznim materialom ter obdelavami.</t>
    </r>
  </si>
  <si>
    <r>
      <rPr>
        <b/>
        <sz val="11"/>
        <color theme="1"/>
        <rFont val="Calibri"/>
        <family val="2"/>
        <scheme val="minor"/>
      </rPr>
      <t>OG1</t>
    </r>
    <r>
      <rPr>
        <sz val="11"/>
        <color theme="1"/>
        <rFont val="Calibri"/>
        <family val="2"/>
        <scheme val="minor"/>
      </rPr>
      <t xml:space="preserve"> - Izdelava, dobava in montaža zaščitne ograje, izdelane po risbah in detajlu 
</t>
    </r>
    <r>
      <rPr>
        <b/>
        <sz val="11"/>
        <color theme="1"/>
        <rFont val="Calibri"/>
        <family val="2"/>
        <scheme val="minor"/>
      </rPr>
      <t>OP.S-DET-4</t>
    </r>
    <r>
      <rPr>
        <sz val="11"/>
        <color theme="1"/>
        <rFont val="Calibri"/>
        <family val="2"/>
        <scheme val="minor"/>
      </rPr>
      <t>, kompletno z vsem pritrdilnim in veznim materialom ter obdelavami.</t>
    </r>
  </si>
  <si>
    <t>"Ograja 1" izdelana iz okroglih cevi:</t>
  </si>
  <si>
    <t>"Ograja 2" izdelana iz okroglih cevi:</t>
  </si>
  <si>
    <r>
      <rPr>
        <b/>
        <sz val="11"/>
        <color theme="1"/>
        <rFont val="Calibri"/>
        <family val="2"/>
        <scheme val="minor"/>
      </rPr>
      <t>OG2</t>
    </r>
    <r>
      <rPr>
        <sz val="11"/>
        <color theme="1"/>
        <rFont val="Calibri"/>
        <family val="2"/>
        <scheme val="minor"/>
      </rPr>
      <t xml:space="preserve"> - Izdelava, dobava in montaža zaščitne ograje, izdelane po risbah in detajlu 
</t>
    </r>
    <r>
      <rPr>
        <b/>
        <sz val="11"/>
        <color theme="1"/>
        <rFont val="Calibri"/>
        <family val="2"/>
        <scheme val="minor"/>
      </rPr>
      <t>OP.S-DET-4</t>
    </r>
    <r>
      <rPr>
        <sz val="11"/>
        <color theme="1"/>
        <rFont val="Calibri"/>
        <family val="2"/>
        <scheme val="minor"/>
      </rPr>
      <t>, kompletno z vsem pritrdilnim in veznim materialom ter obdelavami.</t>
    </r>
  </si>
  <si>
    <t>(QRC) Okrogla cev 60,3x4mm</t>
  </si>
  <si>
    <r>
      <t>(</t>
    </r>
    <r>
      <rPr>
        <b/>
        <sz val="11"/>
        <color theme="1"/>
        <rFont val="Calibri"/>
        <family val="2"/>
        <scheme val="minor"/>
      </rPr>
      <t>QRC</t>
    </r>
    <r>
      <rPr>
        <sz val="11"/>
        <color theme="1"/>
        <rFont val="Calibri"/>
        <family val="2"/>
        <scheme val="minor"/>
      </rPr>
      <t xml:space="preserve">) - Izdelava, dobava in montaža "copinga", izdelanega po risbah in detajlu </t>
    </r>
    <r>
      <rPr>
        <b/>
        <sz val="11"/>
        <color theme="1"/>
        <rFont val="Calibri"/>
        <family val="2"/>
        <scheme val="minor"/>
      </rPr>
      <t>OP.F-DET-1</t>
    </r>
    <r>
      <rPr>
        <sz val="11"/>
        <color theme="1"/>
        <rFont val="Calibri"/>
        <family val="2"/>
        <scheme val="minor"/>
      </rPr>
      <t xml:space="preserve">, </t>
    </r>
    <r>
      <rPr>
        <b/>
        <sz val="11"/>
        <color theme="1"/>
        <rFont val="Calibri"/>
        <family val="2"/>
        <scheme val="minor"/>
      </rPr>
      <t>OP.F-DET-2</t>
    </r>
    <r>
      <rPr>
        <sz val="11"/>
        <color theme="1"/>
        <rFont val="Calibri"/>
        <family val="2"/>
        <scheme val="minor"/>
      </rPr>
      <t>, kompletno z vsem pritrdilnim in veznim materialom ter obdelavami.</t>
    </r>
  </si>
  <si>
    <r>
      <t>(</t>
    </r>
    <r>
      <rPr>
        <b/>
        <sz val="11"/>
        <color theme="1"/>
        <rFont val="Calibri"/>
        <family val="2"/>
        <scheme val="minor"/>
      </rPr>
      <t>BOC</t>
    </r>
    <r>
      <rPr>
        <sz val="11"/>
        <color theme="1"/>
        <rFont val="Calibri"/>
        <family val="2"/>
        <scheme val="minor"/>
      </rPr>
      <t xml:space="preserve">) - Izdelava, dobava in montaža "copinga", izdelanega po risbah in detajlu </t>
    </r>
    <r>
      <rPr>
        <b/>
        <sz val="11"/>
        <color theme="1"/>
        <rFont val="Calibri"/>
        <family val="2"/>
        <scheme val="minor"/>
      </rPr>
      <t>OP.F-DET-1</t>
    </r>
    <r>
      <rPr>
        <sz val="11"/>
        <color theme="1"/>
        <rFont val="Calibri"/>
        <family val="2"/>
        <scheme val="minor"/>
      </rPr>
      <t xml:space="preserve">, </t>
    </r>
    <r>
      <rPr>
        <b/>
        <sz val="11"/>
        <color theme="1"/>
        <rFont val="Calibri"/>
        <family val="2"/>
        <scheme val="minor"/>
      </rPr>
      <t>OP.F-DET-2</t>
    </r>
    <r>
      <rPr>
        <sz val="11"/>
        <color theme="1"/>
        <rFont val="Calibri"/>
        <family val="2"/>
        <scheme val="minor"/>
      </rPr>
      <t>, kompletno z vsem pritrdilnim in veznim materialom ter obdelavami.</t>
    </r>
  </si>
  <si>
    <t>(BOC) Okrogla cev 60,3x4mm</t>
  </si>
  <si>
    <r>
      <rPr>
        <b/>
        <sz val="11"/>
        <color theme="1"/>
        <rFont val="Calibri"/>
        <family val="2"/>
        <scheme val="minor"/>
      </rPr>
      <t>OG3</t>
    </r>
    <r>
      <rPr>
        <sz val="11"/>
        <color theme="1"/>
        <rFont val="Calibri"/>
        <family val="2"/>
        <scheme val="minor"/>
      </rPr>
      <t xml:space="preserve"> - Izdelava, dobava in montaža zaščitne ograje, izdelane po risbah in detajlu 
</t>
    </r>
    <r>
      <rPr>
        <b/>
        <sz val="11"/>
        <color theme="1"/>
        <rFont val="Calibri"/>
        <family val="2"/>
        <scheme val="minor"/>
      </rPr>
      <t>OP.F-DET-3</t>
    </r>
    <r>
      <rPr>
        <sz val="11"/>
        <color theme="1"/>
        <rFont val="Calibri"/>
        <family val="2"/>
        <scheme val="minor"/>
      </rPr>
      <t>, kompletno z vsem pritrdilnim in veznim materialom ter obdelavami.</t>
    </r>
  </si>
  <si>
    <t>"Ograja 3" izdelana iz okroglih cevi:</t>
  </si>
  <si>
    <r>
      <rPr>
        <b/>
        <sz val="11"/>
        <color theme="1"/>
        <rFont val="Calibri"/>
        <family val="2"/>
        <scheme val="minor"/>
      </rPr>
      <t>OG4</t>
    </r>
    <r>
      <rPr>
        <sz val="11"/>
        <color theme="1"/>
        <rFont val="Calibri"/>
        <family val="2"/>
        <scheme val="minor"/>
      </rPr>
      <t xml:space="preserve"> - Izdelava, dobava in montaža zaščitne ograje, izdelane po risbah in detajlu 
</t>
    </r>
    <r>
      <rPr>
        <b/>
        <sz val="11"/>
        <color theme="1"/>
        <rFont val="Calibri"/>
        <family val="2"/>
        <scheme val="minor"/>
      </rPr>
      <t>OP.F-DET-3</t>
    </r>
    <r>
      <rPr>
        <sz val="11"/>
        <color theme="1"/>
        <rFont val="Calibri"/>
        <family val="2"/>
        <scheme val="minor"/>
      </rPr>
      <t>, kompletno z vsem pritrdilnim in veznim materialom ter obdelavami.</t>
    </r>
  </si>
  <si>
    <t>"Ograja 4" izdelana iz okroglih cevi:</t>
  </si>
  <si>
    <r>
      <rPr>
        <b/>
        <sz val="11"/>
        <color theme="1"/>
        <rFont val="Calibri"/>
        <family val="2"/>
        <scheme val="minor"/>
      </rPr>
      <t>OG5</t>
    </r>
    <r>
      <rPr>
        <sz val="11"/>
        <color theme="1"/>
        <rFont val="Calibri"/>
        <family val="2"/>
        <scheme val="minor"/>
      </rPr>
      <t xml:space="preserve"> - Izdelava, dobava in montaža zaščitne ograje, izdelane po risbah in detajlu 
</t>
    </r>
    <r>
      <rPr>
        <b/>
        <sz val="11"/>
        <color theme="1"/>
        <rFont val="Calibri"/>
        <family val="2"/>
        <scheme val="minor"/>
      </rPr>
      <t>OP.F-DET-3</t>
    </r>
    <r>
      <rPr>
        <sz val="11"/>
        <color theme="1"/>
        <rFont val="Calibri"/>
        <family val="2"/>
        <scheme val="minor"/>
      </rPr>
      <t>, kompletno z vsem pritrdilnim in veznim materialom ter obdelavami.</t>
    </r>
  </si>
  <si>
    <t>"Ograja 5" izdelana iz okroglih cevi:</t>
  </si>
  <si>
    <t>04. Oktober 2022</t>
  </si>
  <si>
    <t>*SKUPAJ:</t>
  </si>
  <si>
    <t>Opomba: Izračun števila v.plošč in razreza za stranice temelji na projektantskem izračunu. Izvajalec pripravi dokument za razrez po navodilih upravljalca CNC/laserja. Stranice morajo biti v enem kosu. Večino stranic je potrebno izrezati iz v.plošče 3000x1500mm.</t>
  </si>
  <si>
    <t>pripravljalna dela in organizacijo gradbišča;</t>
  </si>
  <si>
    <t>zaključna dela na gradbišču s strani ponudnika in njegovih podizvajalcev, z odvozom odvečnega in odpadnega materiala na deponijo;</t>
  </si>
  <si>
    <t>zavarovanje ponudbenih del v gradnji, delavcev in materiala na gradbišču v času izvajanja del. Ponudnik mora dokazilo o zavarovanju dostaviti naročniku najkasneje 14 dni po podpisu pogodbe;</t>
  </si>
  <si>
    <t>stroške elektrike, razsvetljave in ostale stroške v času izdelave;</t>
  </si>
  <si>
    <t>izvedbo predpisanih ukrepov varstva pri delu in varstva pred požarom, ki jih mora ponudnik obvezno upoštevati;</t>
  </si>
  <si>
    <t>ponudnik mora v ponudbi upoštevati kakovostni razred materialov in opreme določene s projektno dokumentacijo in v ponudbi navesti ponujeni proizvod in tip, ki mora biti enakovreden ali kvalitetnejši kot projektno predvidenim;</t>
  </si>
  <si>
    <t>samopregledi z vključeno fotodokumentacijo. Za posamezna dela je potrebno navesti datume in informacije posamezne dobave materiala. Fotodokumentiranje podkonstrukcije posameznih elementov in polaganja pokrivnih slojev vezanih plošč itd. Obrazec za samopregled se preda v potrditev naročniku pred pričetkom del. Dokumentacija je po zaključenih del del osnove za sestavo dokazila o zanesljivosti skateparka;</t>
  </si>
  <si>
    <t>za vsak element ponudbenih del mora izvajalec naročniku vnaprej in pravočasno predložiti vzorce in tehnično dokumentacijo s certifikati o skladnosti, atesti, navodili za vgradnjo, uporabo in vzdrževanje, ter šele po potrditvi s strani naročnika dokončno naročiti izdelavo, dobavo in montažo na objektu. Dokumentacija se glede na napredovanje del arhivira v fasciklu - dokumentacija je po zaključenih delih del osnove za sestavo dokazila o zanesljivosti skateparka;</t>
  </si>
  <si>
    <t>informacijo o podrobnostih elementov, ki potrebujejo vzdrževanje (npr. čiščenje, zategovanje vijakov..), kot tudi informacijo o intervalih pregledov in vzdrževanja skate elementov;</t>
  </si>
  <si>
    <t>ves pritrdilni material;</t>
  </si>
  <si>
    <t>Opomba: Pred odvozom odvečnega materiala se izvede pregled skupaj s projektantom skateparka ki oceni kateri material je primeren za uporabo (bodoči premični objekti, vzdrževanje/popravila skateparka). Za material se določi skladiščni prostor (servisni prostor ali pod konstrukcijo ene od "Platform" ali podestov skate elementov.</t>
  </si>
  <si>
    <t>čiščenje skateparka zaradi svojih del med in po izvedbi;</t>
  </si>
  <si>
    <t>Izdelava dokazila o zanesljivosti skateparka v 2(dveh) natisnjenih izvodih in digitalni obliki (PDF) na usb ključku. Dokazilo mora vključevati poglavja:</t>
  </si>
  <si>
    <t>a) izjave,</t>
  </si>
  <si>
    <t>b) certifikate in dokazila o ustreznosti vgrajenih materialov,</t>
  </si>
  <si>
    <t>c) zapisnike samopregledov, preizkusov, meritev, ipd.,</t>
  </si>
  <si>
    <t>d) navodila za uporabo in vzdrževanje,</t>
  </si>
  <si>
    <t>e) garancijske liste,</t>
  </si>
  <si>
    <t>f) seznam dobaviteljev/podizvajalcev opreme in servisov.</t>
  </si>
  <si>
    <t>Natisnjena dokumentacija mora biti vložena v prozorne ovitke, ustrezno zaporedno označena, oštevilčena in predana naročniku najkasneje pred končnim pregledom zaključenih del.</t>
  </si>
  <si>
    <t>m1</t>
  </si>
  <si>
    <t>Izdelava, dobava in montaža lesene  zaščite vogalov na lesenih stenskih oblogah, izdelano iz masivnega smrekovega lesa 30/50mm, obdelava polkrožno fi 45mm, finalna obdelava po izboru projektanta. Montaža na izdelano oblogo iz OSB plošč z vijaki za les E-JET 40mm, križni, rumeno cinkani</t>
  </si>
  <si>
    <t>kavomat , višine cca 183cm</t>
  </si>
  <si>
    <t>hladilnik s pijačami, višine cca 183cm</t>
  </si>
  <si>
    <t>podpultni pomivalni stroj, z vsemi priklopi na izvedeno instalacijo</t>
  </si>
  <si>
    <t>Izdelava, dobava in montaža premične opreme:</t>
  </si>
  <si>
    <t xml:space="preserve"> - fiksni del dim.150x730mm - 2 kos
- krilna vrata 630x730mm - 4 kos
-vrata za pralni stroj dim. 630x730mm - 1kos
-krilna vrata dim.630x730mm, z izrezom za smetnjak
</t>
  </si>
  <si>
    <t>vrata omarica, izdelana iz laminatnih plošč v   barvi po izboru projektanta, deb.14mmplošče reskane v rastru kot garderobne omarice , kompletno potrebno okovje,  ročaji izdelani iz  koleščka skaterborda:, iz elementov:</t>
  </si>
  <si>
    <t>vgradna omarica, izdelana iz laminatnih plošč v  črni barvi, deb.20mm,  po izboru projektanta, kompletno dno, vertikalne pregrade, vmesene stranice. Omarica dim. 480x80x57cm, z elementi:
-lesena polica dna z vertiklanim coklom
-podporna lamela
-vertikalne ločilne stranice (6kos)
-vmesne police (skupna dolžina 260cm)</t>
  </si>
  <si>
    <t>Izdelava, dobava in montaža opreme recepcijskega pulta, z vsem potrebnim okovjem, obdelavami, pritrdilnim materialom, vse po načrtih projektanta :</t>
  </si>
  <si>
    <r>
      <rPr>
        <b/>
        <sz val="10"/>
        <rFont val="Arial"/>
        <family val="2"/>
        <charset val="238"/>
      </rPr>
      <t>Prostor M-02</t>
    </r>
    <r>
      <rPr>
        <sz val="10"/>
        <rFont val="Arial"/>
        <family val="2"/>
        <charset val="238"/>
      </rPr>
      <t xml:space="preserve"> -keramika | AGROB BUCHTAL | Plural |  830-2111 | 30x30cm |  neutral 1 (črna) - glej shemo keramičnih oblog S10! Fuge širine 10mm.</t>
    </r>
  </si>
  <si>
    <t xml:space="preserve">Dobava in polaganje talne   obloge iz  keramičnih ploščic AGROB BUCHTAL, l.razvrščanje, enake šarže. Kompletno s polaganjem v polimercementno lepilo ter fugiranjem z fugirno maso Mapei 103 bianco luna (bela). Drsnost keramike R10. Izhodišče pri polaganju ploščic se preveri na shemi polaganja keramike V ceni upoštevati tudi izdelavo  diletacij:  </t>
  </si>
  <si>
    <t>Demontaža obstoječe dimne zavese v osi S-15, dim. 1405x660cm. Odstranitev kompletno z vsemi vodili, potrebnim odklopom in ostalimi potrebnimi deli. Deponiranje v skladišče naročnika po predhodnem dogovoru.</t>
  </si>
  <si>
    <t>Obračun po kompletno izdelani zapori</t>
  </si>
  <si>
    <t xml:space="preserve"> -element dim. 770x950mm, enkrilno odpiranje,  opremljen s ključavnico za dostop do ventilov</t>
  </si>
  <si>
    <t xml:space="preserve"> -element dim. 1530x950mm, fiksni</t>
  </si>
  <si>
    <t xml:space="preserve"> - izdelava okvirja iz FE profila 160/50/2mm 
-polnilo je ekspandirana pločevina Prometall Leonding ali enakovredno, ki  je v delavnici zvita in pritrjena na profile v horizontalni in vertikalni smeri z vijaki
- ključavnica za zaklepanje, vgrajena v okvirju
- obloga izdelana iz dveh panelov dim.:</t>
  </si>
  <si>
    <r>
      <t>Izdelava, dobava in montaža zaščitne obloge instalacijskih cevi,  kompletno z vsem pritrdilnim in veznim materialom ter obdelavami, oznaka</t>
    </r>
    <r>
      <rPr>
        <b/>
        <sz val="10"/>
        <rFont val="Arial CE"/>
        <charset val="238"/>
      </rPr>
      <t xml:space="preserve"> </t>
    </r>
    <r>
      <rPr>
        <sz val="10"/>
        <rFont val="Arial CE"/>
        <charset val="238"/>
      </rPr>
      <t xml:space="preserve"> , izdelana po shemi: </t>
    </r>
  </si>
  <si>
    <t xml:space="preserve"> -elementi dim. 785x872mm</t>
  </si>
  <si>
    <t xml:space="preserve"> -elementi dim. 785x923mm</t>
  </si>
  <si>
    <t xml:space="preserve">Izdelava obloge OG-1, kompletno izdelava okvirja iz profila ALU dim.15/15mm, pritrjeno na  obstoječe kovinske cevi. Na okvor se namesti predhodno odstranjena ekspandirana pločevina. Kompletno s prašnim barvanjem novega elementa. </t>
  </si>
  <si>
    <t xml:space="preserve">Demontaža  obstoječe obloge Og-1,  iz ekspandirane pločevine , ki je pritrjena na vertikalne kovinske cevi, za ponovno montažo. </t>
  </si>
  <si>
    <t>DDV:</t>
  </si>
  <si>
    <t>SKUPAJ Z DDV:</t>
  </si>
  <si>
    <r>
      <t xml:space="preserve">manipulativne in režijske stroške, kot tudi stroške koordinacije, </t>
    </r>
    <r>
      <rPr>
        <strike/>
        <sz val="11"/>
        <color theme="1"/>
        <rFont val="Calibri"/>
        <family val="2"/>
        <charset val="238"/>
        <scheme val="minor"/>
      </rPr>
      <t>kar velja tudi za odpravo napak v garancijski dobi;</t>
    </r>
  </si>
  <si>
    <t>E. Izdelava načrta izvedenih del (PID):</t>
  </si>
  <si>
    <r>
      <rPr>
        <b/>
        <sz val="14"/>
        <color theme="1"/>
        <rFont val="Arial CE"/>
      </rPr>
      <t xml:space="preserve">OSTALA </t>
    </r>
    <r>
      <rPr>
        <b/>
        <sz val="14"/>
        <rFont val="Arial CE"/>
        <charset val="238"/>
      </rPr>
      <t>DELA</t>
    </r>
  </si>
  <si>
    <r>
      <rPr>
        <b/>
        <sz val="10"/>
        <color theme="1"/>
        <rFont val="Arial CE"/>
      </rPr>
      <t xml:space="preserve">OSTALA </t>
    </r>
    <r>
      <rPr>
        <b/>
        <sz val="10"/>
        <rFont val="Arial CE"/>
        <charset val="238"/>
      </rPr>
      <t>DELA SKUPAJ, brez DDV:</t>
    </r>
  </si>
  <si>
    <r>
      <t>KLJUČ. DELA - STREET SEKCIJA SKUPAJ</t>
    </r>
    <r>
      <rPr>
        <b/>
        <sz val="11"/>
        <color theme="1"/>
        <rFont val="Calibri"/>
        <family val="2"/>
        <charset val="238"/>
        <scheme val="minor"/>
      </rPr>
      <t xml:space="preserve"> brez DDV</t>
    </r>
    <r>
      <rPr>
        <b/>
        <sz val="11"/>
        <color theme="1"/>
        <rFont val="Calibri"/>
        <family val="2"/>
        <scheme val="minor"/>
      </rPr>
      <t>:</t>
    </r>
  </si>
  <si>
    <r>
      <t>KLJUČ. DELA - FLOW SEKCIJA SKUPAJ</t>
    </r>
    <r>
      <rPr>
        <b/>
        <sz val="11"/>
        <color theme="1"/>
        <rFont val="Calibri"/>
        <family val="2"/>
        <charset val="238"/>
        <scheme val="minor"/>
      </rPr>
      <t xml:space="preserve"> brez DDV</t>
    </r>
    <r>
      <rPr>
        <b/>
        <sz val="11"/>
        <color theme="1"/>
        <rFont val="Calibri"/>
        <family val="2"/>
        <scheme val="minor"/>
      </rPr>
      <t>:</t>
    </r>
  </si>
  <si>
    <t>SKATE ELEMENTI - STREET SEKCIJA SKUPAJ brez DDV:</t>
  </si>
  <si>
    <r>
      <t>SKATE ELEMENTI - FLOW SEKCIJA SKUPAJ</t>
    </r>
    <r>
      <rPr>
        <b/>
        <sz val="11"/>
        <color theme="1"/>
        <rFont val="Calibri"/>
        <family val="2"/>
        <charset val="238"/>
        <scheme val="minor"/>
      </rPr>
      <t xml:space="preserve"> brez DDV</t>
    </r>
    <r>
      <rPr>
        <b/>
        <sz val="11"/>
        <color theme="1"/>
        <rFont val="Calibri"/>
        <family val="2"/>
        <scheme val="minor"/>
      </rPr>
      <t>:</t>
    </r>
  </si>
  <si>
    <t>SANACIJSKA DELA - STREET SEKCIJA SKUPAJ brez DDV:</t>
  </si>
  <si>
    <r>
      <t>SANACIJSKA DELA - FLOW SEKCIJA SKUPA</t>
    </r>
    <r>
      <rPr>
        <b/>
        <sz val="11"/>
        <color theme="1"/>
        <rFont val="Calibri"/>
        <family val="2"/>
        <charset val="238"/>
        <scheme val="minor"/>
      </rPr>
      <t>J brez DDV</t>
    </r>
    <r>
      <rPr>
        <b/>
        <sz val="11"/>
        <color theme="1"/>
        <rFont val="Calibri"/>
        <family val="2"/>
        <scheme val="minor"/>
      </rPr>
      <t>:</t>
    </r>
  </si>
  <si>
    <r>
      <t xml:space="preserve">A. </t>
    </r>
    <r>
      <rPr>
        <b/>
        <sz val="11"/>
        <color theme="1"/>
        <rFont val="Calibri"/>
        <family val="2"/>
        <scheme val="minor"/>
      </rPr>
      <t>Street sekcija - dela skupaj:</t>
    </r>
  </si>
  <si>
    <r>
      <t>B. F</t>
    </r>
    <r>
      <rPr>
        <b/>
        <sz val="11"/>
        <color theme="1"/>
        <rFont val="Calibri"/>
        <family val="2"/>
        <scheme val="minor"/>
      </rPr>
      <t>low sekcija - dela skupaj:</t>
    </r>
  </si>
  <si>
    <t>C. OSTALA DELA - mezanin</t>
  </si>
  <si>
    <r>
      <t>C. Ostala dela</t>
    </r>
    <r>
      <rPr>
        <b/>
        <sz val="11"/>
        <color theme="1"/>
        <rFont val="Calibri"/>
        <family val="2"/>
        <scheme val="minor"/>
      </rPr>
      <t xml:space="preserve"> mezanin - dela skupaj:</t>
    </r>
  </si>
  <si>
    <t>D. Nepredvidena dela:</t>
  </si>
  <si>
    <r>
      <t>DELA -C</t>
    </r>
    <r>
      <rPr>
        <sz val="11"/>
        <color theme="1"/>
        <rFont val="Calibri"/>
        <family val="2"/>
        <charset val="238"/>
        <scheme val="minor"/>
      </rPr>
      <t xml:space="preserve"> OSTALA DELA - MEZANIN</t>
    </r>
  </si>
  <si>
    <t>+22,0% DDV</t>
  </si>
  <si>
    <t>D. NEPREDVIDENA DELA</t>
  </si>
  <si>
    <t>E. IZDELAVA NAČRTA IZVEDENIH DEL</t>
  </si>
  <si>
    <t xml:space="preserve">IV. </t>
  </si>
  <si>
    <t>SLIKOPLESKARSKA DELA:</t>
  </si>
  <si>
    <t>SPLOŠNO:</t>
  </si>
  <si>
    <t>Stenske obloge OSB</t>
  </si>
  <si>
    <t>Lesene skate površine</t>
  </si>
  <si>
    <t>Betonski tlak</t>
  </si>
  <si>
    <t>SLIKOPLESKARSKA OBDELAVA - STREET SEKCIJA SKUPAJ brez DDV:</t>
  </si>
  <si>
    <t>SLIKOPLESKARSKA OBDELAVA - FLOW SEKCIJA SKUPAJ brez DDV:</t>
  </si>
  <si>
    <t>d.</t>
  </si>
  <si>
    <t>IV. Slikopleskarska dela:</t>
  </si>
  <si>
    <t>Lesene skate površine - tlak</t>
  </si>
  <si>
    <t>Pred začetkom del in izdelavo potrebno opraviti slikopleskarsko obdelavo na testni površini 1.5 x 1.5m katero potrdi projektant.</t>
  </si>
  <si>
    <r>
      <t xml:space="preserve">Slikopleskarska obdelava površin z VEZANIMI LESENIMI ploščami: 2x-no glajenje površin , vkključno z brušenjem površin pred finalnim pleskanjem;  2x-no pleskanje površin s poldisperzijsko barvo po izbiri arhitekta. V enotni ceni zajeta vsa pomožna dela, prenosi in transporti vsega potrebnega materiala do mesta obdelave.  V enotnih cenah morajo biti zajeti tudi stroški pomožnih odrov za izvedbo slikopleskarskiih del - višina obdelave do h = 350 cm. Izvedba grafične podobe po skici projektanta. Pred izvedbo se izdela delavniški načrt, ki ga potrdi projektant. </t>
    </r>
    <r>
      <rPr>
        <b/>
        <i/>
        <u/>
        <sz val="11"/>
        <rFont val="Calibri"/>
        <family val="2"/>
        <scheme val="minor"/>
      </rPr>
      <t>Končna obdelava ne sme povzročati drsenja ali biti hrapava. V primeru napačne obdelave izvajalec sam krije stroške popravila.</t>
    </r>
  </si>
  <si>
    <t>SKUPAJ: A + B + C + D</t>
  </si>
  <si>
    <t>SKUPAJ: A + B + C + D + E</t>
  </si>
  <si>
    <t>PREDRAČUN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</si>
</sst>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24]"/>
    <numFmt numFmtId="165" formatCode="#,##0.00\ [$€-1]"/>
  </numFmts>
  <fonts count="40" x14ac:knownFonts="1">
    <font>
      <sz val="11"/>
      <color theme="1"/>
      <name val="Calibri"/>
      <family val="2"/>
      <scheme val="minor"/>
    </font>
    <font>
      <sz val="11"/>
      <color theme="1"/>
      <name val="Calibri"/>
      <family val="2"/>
      <charset val="238"/>
      <scheme val="minor"/>
    </font>
    <font>
      <b/>
      <sz val="11"/>
      <color theme="1"/>
      <name val="Calibri"/>
      <family val="2"/>
      <scheme val="minor"/>
    </font>
    <font>
      <i/>
      <sz val="11"/>
      <color theme="1"/>
      <name val="Calibri"/>
      <family val="2"/>
      <scheme val="minor"/>
    </font>
    <font>
      <b/>
      <sz val="14"/>
      <color theme="1"/>
      <name val="Calibri"/>
      <family val="2"/>
      <scheme val="minor"/>
    </font>
    <font>
      <i/>
      <u/>
      <sz val="11"/>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b/>
      <u/>
      <sz val="11"/>
      <color theme="1"/>
      <name val="Calibri"/>
      <family val="2"/>
      <scheme val="minor"/>
    </font>
    <font>
      <u/>
      <sz val="11"/>
      <color theme="1"/>
      <name val="Calibri"/>
      <family val="2"/>
      <scheme val="minor"/>
    </font>
    <font>
      <sz val="11"/>
      <color rgb="FFFF0000"/>
      <name val="Calibri"/>
      <family val="2"/>
      <scheme val="minor"/>
    </font>
    <font>
      <sz val="10"/>
      <name val="Arial"/>
      <family val="2"/>
      <charset val="238"/>
    </font>
    <font>
      <sz val="10"/>
      <name val="Arial CE"/>
      <family val="2"/>
      <charset val="238"/>
    </font>
    <font>
      <b/>
      <sz val="10"/>
      <name val="Arial CE"/>
      <charset val="238"/>
    </font>
    <font>
      <sz val="10"/>
      <name val="Arial CE"/>
      <charset val="238"/>
    </font>
    <font>
      <b/>
      <sz val="10"/>
      <name val="Arial"/>
      <family val="2"/>
      <charset val="238"/>
    </font>
    <font>
      <b/>
      <sz val="14"/>
      <name val="Arial CE"/>
      <charset val="238"/>
    </font>
    <font>
      <sz val="11"/>
      <color indexed="8"/>
      <name val="Calibri"/>
      <family val="2"/>
      <charset val="238"/>
    </font>
    <font>
      <sz val="11"/>
      <color indexed="9"/>
      <name val="Calibri"/>
      <family val="2"/>
      <charset val="238"/>
    </font>
    <font>
      <sz val="11"/>
      <color rgb="FF9C0006"/>
      <name val="Calibri"/>
      <family val="2"/>
      <charset val="238"/>
      <scheme val="minor"/>
    </font>
    <font>
      <sz val="11"/>
      <color indexed="17"/>
      <name val="Calibri"/>
      <family val="2"/>
      <charset val="238"/>
    </font>
    <font>
      <b/>
      <sz val="11"/>
      <color indexed="63"/>
      <name val="Calibri"/>
      <family val="2"/>
      <charset val="238"/>
    </font>
    <font>
      <b/>
      <sz val="18"/>
      <color indexed="56"/>
      <name val="Cambria"/>
      <family val="2"/>
      <charset val="238"/>
    </font>
    <font>
      <sz val="11"/>
      <color theme="1"/>
      <name val="Calibri"/>
      <family val="2"/>
      <charset val="238"/>
      <scheme val="minor"/>
    </font>
    <font>
      <sz val="11"/>
      <color indexed="10"/>
      <name val="Calibri"/>
      <family val="2"/>
      <charset val="238"/>
    </font>
    <font>
      <b/>
      <sz val="11"/>
      <color theme="1"/>
      <name val="Calibri"/>
      <family val="2"/>
      <charset val="238"/>
      <scheme val="minor"/>
    </font>
    <font>
      <i/>
      <sz val="11"/>
      <color theme="5"/>
      <name val="Calibri"/>
      <family val="2"/>
      <scheme val="minor"/>
    </font>
    <font>
      <sz val="11"/>
      <color theme="5"/>
      <name val="Calibri"/>
      <family val="2"/>
      <scheme val="minor"/>
    </font>
    <font>
      <b/>
      <sz val="14"/>
      <color rgb="FFFF0000"/>
      <name val="Calibri"/>
      <family val="2"/>
      <charset val="238"/>
      <scheme val="minor"/>
    </font>
    <font>
      <strike/>
      <sz val="11"/>
      <color theme="1"/>
      <name val="Calibri"/>
      <family val="2"/>
      <scheme val="minor"/>
    </font>
    <font>
      <strike/>
      <sz val="11"/>
      <color theme="1"/>
      <name val="Calibri"/>
      <family val="2"/>
      <charset val="238"/>
      <scheme val="minor"/>
    </font>
    <font>
      <b/>
      <sz val="14"/>
      <color theme="1"/>
      <name val="Arial CE"/>
    </font>
    <font>
      <b/>
      <sz val="14"/>
      <name val="Arial CE"/>
    </font>
    <font>
      <b/>
      <sz val="10"/>
      <color theme="1"/>
      <name val="Arial CE"/>
    </font>
    <font>
      <b/>
      <sz val="10"/>
      <name val="Arial CE"/>
    </font>
    <font>
      <b/>
      <i/>
      <u/>
      <sz val="11"/>
      <color theme="1"/>
      <name val="Calibri"/>
      <family val="2"/>
      <scheme val="minor"/>
    </font>
    <font>
      <b/>
      <sz val="11"/>
      <name val="Calibri"/>
      <family val="2"/>
      <scheme val="minor"/>
    </font>
    <font>
      <b/>
      <i/>
      <u/>
      <sz val="11"/>
      <name val="Calibri"/>
      <family val="2"/>
      <scheme val="minor"/>
    </font>
    <font>
      <sz val="11"/>
      <name val="Calibri"/>
      <family val="2"/>
      <scheme val="minor"/>
    </font>
  </fonts>
  <fills count="21">
    <fill>
      <patternFill patternType="none"/>
    </fill>
    <fill>
      <patternFill patternType="gray125"/>
    </fill>
    <fill>
      <patternFill patternType="solid">
        <fgColor theme="9" tint="0.59999389629810485"/>
        <bgColor indexed="64"/>
      </patternFill>
    </fill>
    <fill>
      <patternFill patternType="solid">
        <fgColor rgb="FFFFC7CE"/>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rgb="FFFFFF00"/>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1">
    <xf numFmtId="0" fontId="0" fillId="0" borderId="0"/>
    <xf numFmtId="0" fontId="12" fillId="0" borderId="0"/>
    <xf numFmtId="0" fontId="15" fillId="0" borderId="0"/>
    <xf numFmtId="0" fontId="12"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7"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9" fillId="14"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20" fillId="3" borderId="0" applyNumberFormat="0" applyBorder="0" applyAlignment="0" applyProtection="0"/>
    <xf numFmtId="0" fontId="21" fillId="6" borderId="0" applyNumberFormat="0" applyBorder="0" applyAlignment="0" applyProtection="0"/>
    <xf numFmtId="0" fontId="22" fillId="18" borderId="8"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0"/>
    <xf numFmtId="0" fontId="13" fillId="0" borderId="0"/>
    <xf numFmtId="0" fontId="24" fillId="0" borderId="0"/>
    <xf numFmtId="0" fontId="25" fillId="0" borderId="0" applyNumberFormat="0" applyFill="0" applyBorder="0" applyAlignment="0" applyProtection="0"/>
  </cellStyleXfs>
  <cellXfs count="202">
    <xf numFmtId="0" fontId="0" fillId="0" borderId="0" xfId="0"/>
    <xf numFmtId="0" fontId="0" fillId="0" borderId="3" xfId="0" applyBorder="1"/>
    <xf numFmtId="0" fontId="2" fillId="0" borderId="0" xfId="0" applyFont="1"/>
    <xf numFmtId="0" fontId="2" fillId="0" borderId="0" xfId="0" quotePrefix="1" applyFont="1"/>
    <xf numFmtId="0" fontId="0" fillId="0" borderId="0" xfId="0" applyAlignment="1">
      <alignment horizontal="left"/>
    </xf>
    <xf numFmtId="0" fontId="0" fillId="2" borderId="5" xfId="0" applyFill="1" applyBorder="1"/>
    <xf numFmtId="0" fontId="6" fillId="2" borderId="6" xfId="0" applyFont="1" applyFill="1" applyBorder="1"/>
    <xf numFmtId="0" fontId="0" fillId="2" borderId="6" xfId="0" applyFill="1" applyBorder="1"/>
    <xf numFmtId="0" fontId="0" fillId="2" borderId="7" xfId="0" applyFill="1" applyBorder="1"/>
    <xf numFmtId="164" fontId="2" fillId="2" borderId="6" xfId="0" applyNumberFormat="1" applyFont="1" applyFill="1" applyBorder="1"/>
    <xf numFmtId="164" fontId="2" fillId="0" borderId="0" xfId="0" applyNumberFormat="1" applyFont="1"/>
    <xf numFmtId="165" fontId="0" fillId="0" borderId="0" xfId="0" applyNumberFormat="1"/>
    <xf numFmtId="0" fontId="29" fillId="0" borderId="0" xfId="0" applyFont="1"/>
    <xf numFmtId="164" fontId="0" fillId="0" borderId="0" xfId="0" applyNumberFormat="1"/>
    <xf numFmtId="0" fontId="14" fillId="0" borderId="0" xfId="1" quotePrefix="1" applyFont="1" applyAlignment="1">
      <alignment horizontal="left" vertical="top"/>
    </xf>
    <xf numFmtId="0" fontId="33" fillId="0" borderId="0" xfId="1" applyFont="1" applyAlignment="1">
      <alignment wrapText="1"/>
    </xf>
    <xf numFmtId="0" fontId="13" fillId="0" borderId="0" xfId="1" applyFont="1" applyAlignment="1">
      <alignment horizontal="left"/>
    </xf>
    <xf numFmtId="4" fontId="13" fillId="0" borderId="0" xfId="1" applyNumberFormat="1" applyFont="1"/>
    <xf numFmtId="0" fontId="13" fillId="0" borderId="0" xfId="1" applyFont="1" applyAlignment="1">
      <alignment wrapText="1"/>
    </xf>
    <xf numFmtId="0" fontId="15" fillId="0" borderId="1" xfId="1" quotePrefix="1" applyFont="1" applyBorder="1" applyAlignment="1">
      <alignment horizontal="left" vertical="top"/>
    </xf>
    <xf numFmtId="0" fontId="15" fillId="0" borderId="1" xfId="1" applyFont="1" applyBorder="1"/>
    <xf numFmtId="0" fontId="15" fillId="0" borderId="1" xfId="1" applyFont="1" applyBorder="1" applyAlignment="1">
      <alignment horizontal="center"/>
    </xf>
    <xf numFmtId="4" fontId="15" fillId="0" borderId="1" xfId="1" applyNumberFormat="1" applyFont="1" applyBorder="1" applyAlignment="1">
      <alignment horizontal="center"/>
    </xf>
    <xf numFmtId="0" fontId="13" fillId="0" borderId="0" xfId="1" applyFont="1" applyAlignment="1">
      <alignment horizontal="left" vertical="top"/>
    </xf>
    <xf numFmtId="49" fontId="13" fillId="0" borderId="0" xfId="1" applyNumberFormat="1" applyFont="1" applyAlignment="1">
      <alignment horizontal="left" vertical="top" wrapText="1"/>
    </xf>
    <xf numFmtId="49" fontId="0" fillId="0" borderId="0" xfId="1" applyNumberFormat="1" applyFont="1" applyAlignment="1">
      <alignment horizontal="left" vertical="top" wrapText="1"/>
    </xf>
    <xf numFmtId="0" fontId="13" fillId="0" borderId="0" xfId="1" applyFont="1" applyAlignment="1">
      <alignment horizontal="center"/>
    </xf>
    <xf numFmtId="0" fontId="12" fillId="0" borderId="0" xfId="2" applyFont="1" applyAlignment="1">
      <alignment vertical="top" wrapText="1"/>
    </xf>
    <xf numFmtId="0" fontId="12" fillId="0" borderId="0" xfId="1"/>
    <xf numFmtId="49" fontId="13" fillId="0" borderId="0" xfId="1" quotePrefix="1" applyNumberFormat="1" applyFont="1" applyAlignment="1">
      <alignment horizontal="left" vertical="top" wrapText="1"/>
    </xf>
    <xf numFmtId="0" fontId="13" fillId="0" borderId="0" xfId="1" quotePrefix="1" applyFont="1" applyAlignment="1">
      <alignment horizontal="left" vertical="top"/>
    </xf>
    <xf numFmtId="0" fontId="13" fillId="0" borderId="0" xfId="1" quotePrefix="1" applyFont="1" applyAlignment="1">
      <alignment horizontal="left"/>
    </xf>
    <xf numFmtId="49" fontId="13" fillId="0" borderId="0" xfId="1" applyNumberFormat="1" applyFont="1" applyAlignment="1">
      <alignment horizontal="justify" vertical="top" wrapText="1"/>
    </xf>
    <xf numFmtId="0" fontId="13" fillId="0" borderId="0" xfId="1" applyFont="1"/>
    <xf numFmtId="0" fontId="13" fillId="0" borderId="3" xfId="1" applyFont="1" applyBorder="1" applyAlignment="1">
      <alignment horizontal="left" vertical="top"/>
    </xf>
    <xf numFmtId="0" fontId="13" fillId="0" borderId="3" xfId="1" applyFont="1" applyBorder="1" applyAlignment="1">
      <alignment horizontal="center"/>
    </xf>
    <xf numFmtId="0" fontId="13" fillId="0" borderId="3" xfId="1" applyFont="1" applyBorder="1" applyAlignment="1">
      <alignment horizontal="left"/>
    </xf>
    <xf numFmtId="4" fontId="13" fillId="0" borderId="3" xfId="1" applyNumberFormat="1" applyFont="1" applyBorder="1"/>
    <xf numFmtId="0" fontId="14" fillId="0" borderId="4" xfId="1" applyFont="1" applyBorder="1" applyAlignment="1">
      <alignment horizontal="left" vertical="top"/>
    </xf>
    <xf numFmtId="0" fontId="35" fillId="0" borderId="4" xfId="1" applyFont="1" applyBorder="1" applyAlignment="1">
      <alignment horizontal="left"/>
    </xf>
    <xf numFmtId="0" fontId="14" fillId="0" borderId="4" xfId="1" applyFont="1" applyBorder="1" applyAlignment="1">
      <alignment horizontal="left"/>
    </xf>
    <xf numFmtId="4" fontId="14" fillId="0" borderId="4" xfId="1" applyNumberFormat="1" applyFont="1" applyBorder="1"/>
    <xf numFmtId="4" fontId="13" fillId="0" borderId="0" xfId="1" applyNumberFormat="1" applyFont="1" applyProtection="1">
      <protection locked="0"/>
    </xf>
    <xf numFmtId="0" fontId="13" fillId="0" borderId="0" xfId="1" applyFont="1" applyProtection="1">
      <protection locked="0"/>
    </xf>
    <xf numFmtId="0" fontId="15" fillId="0" borderId="1" xfId="1" applyFont="1" applyBorder="1" applyAlignment="1" applyProtection="1">
      <alignment horizontal="center"/>
      <protection locked="0"/>
    </xf>
    <xf numFmtId="0" fontId="15" fillId="0" borderId="0" xfId="1" applyFont="1" applyProtection="1">
      <protection locked="0"/>
    </xf>
    <xf numFmtId="4" fontId="13" fillId="0" borderId="0" xfId="1" applyNumberFormat="1" applyFont="1" applyAlignment="1" applyProtection="1">
      <alignment horizontal="right"/>
      <protection locked="0"/>
    </xf>
    <xf numFmtId="0" fontId="13" fillId="0" borderId="0" xfId="1" applyFont="1" applyAlignment="1" applyProtection="1">
      <alignment horizontal="center"/>
      <protection locked="0"/>
    </xf>
    <xf numFmtId="4" fontId="12" fillId="0" borderId="0" xfId="1" applyNumberFormat="1" applyAlignment="1" applyProtection="1">
      <alignment horizontal="right"/>
      <protection locked="0"/>
    </xf>
    <xf numFmtId="0" fontId="13" fillId="0" borderId="3" xfId="1" applyFont="1" applyBorder="1" applyAlignment="1" applyProtection="1">
      <alignment horizontal="center"/>
      <protection locked="0"/>
    </xf>
    <xf numFmtId="4" fontId="14" fillId="0" borderId="4" xfId="1" applyNumberFormat="1" applyFont="1" applyBorder="1" applyAlignment="1" applyProtection="1">
      <alignment horizontal="right"/>
      <protection locked="0"/>
    </xf>
    <xf numFmtId="0" fontId="14" fillId="0" borderId="0" xfId="1" applyFont="1" applyProtection="1">
      <protection locked="0"/>
    </xf>
    <xf numFmtId="0" fontId="13" fillId="0" borderId="0" xfId="1" applyFont="1" applyAlignment="1" applyProtection="1">
      <alignment horizontal="right"/>
      <protection locked="0"/>
    </xf>
    <xf numFmtId="4" fontId="15" fillId="0" borderId="1" xfId="3" applyNumberFormat="1" applyFont="1" applyBorder="1" applyAlignment="1">
      <alignment horizontal="center"/>
    </xf>
    <xf numFmtId="4" fontId="13" fillId="0" borderId="0" xfId="1" applyNumberFormat="1" applyFont="1" applyAlignment="1">
      <alignment horizontal="right"/>
    </xf>
    <xf numFmtId="4" fontId="12" fillId="0" borderId="0" xfId="1" applyNumberFormat="1" applyAlignment="1">
      <alignment horizontal="right"/>
    </xf>
    <xf numFmtId="4" fontId="13" fillId="0" borderId="0" xfId="1" applyNumberFormat="1" applyFont="1" applyAlignment="1">
      <alignment horizontal="center"/>
    </xf>
    <xf numFmtId="4" fontId="13" fillId="0" borderId="3" xfId="1" applyNumberFormat="1" applyFont="1" applyBorder="1" applyAlignment="1">
      <alignment horizontal="center"/>
    </xf>
    <xf numFmtId="4" fontId="14" fillId="0" borderId="4" xfId="1" applyNumberFormat="1" applyFont="1" applyBorder="1" applyAlignment="1">
      <alignment horizontal="right" vertical="center"/>
    </xf>
    <xf numFmtId="2" fontId="0" fillId="0" borderId="0" xfId="0" applyNumberFormat="1" applyAlignment="1" applyProtection="1">
      <alignment horizontal="right"/>
      <protection locked="0"/>
    </xf>
    <xf numFmtId="4" fontId="0" fillId="0" borderId="0" xfId="0" applyNumberFormat="1" applyProtection="1">
      <protection locked="0"/>
    </xf>
    <xf numFmtId="0" fontId="0" fillId="0" borderId="0" xfId="0" applyProtection="1">
      <protection locked="0"/>
    </xf>
    <xf numFmtId="4" fontId="0" fillId="0" borderId="2" xfId="0" applyNumberFormat="1" applyBorder="1" applyProtection="1">
      <protection locked="0"/>
    </xf>
    <xf numFmtId="2" fontId="7" fillId="0" borderId="1" xfId="0" applyNumberFormat="1" applyFont="1" applyBorder="1" applyAlignment="1" applyProtection="1">
      <alignment horizontal="center"/>
      <protection locked="0"/>
    </xf>
    <xf numFmtId="4" fontId="7" fillId="0" borderId="1" xfId="0" applyNumberFormat="1" applyFont="1" applyBorder="1" applyProtection="1">
      <protection locked="0"/>
    </xf>
    <xf numFmtId="2" fontId="0" fillId="0" borderId="3" xfId="0" applyNumberFormat="1" applyBorder="1" applyAlignment="1" applyProtection="1">
      <alignment horizontal="right"/>
      <protection locked="0"/>
    </xf>
    <xf numFmtId="4" fontId="0" fillId="0" borderId="3" xfId="0" applyNumberFormat="1" applyBorder="1" applyProtection="1">
      <protection locked="0"/>
    </xf>
    <xf numFmtId="4" fontId="7" fillId="0" borderId="0" xfId="0" applyNumberFormat="1" applyFont="1" applyProtection="1">
      <protection locked="0"/>
    </xf>
    <xf numFmtId="4" fontId="3" fillId="0" borderId="0" xfId="0" applyNumberFormat="1" applyFont="1" applyProtection="1">
      <protection locked="0"/>
    </xf>
    <xf numFmtId="0" fontId="4" fillId="0" borderId="0" xfId="0" applyFont="1" applyAlignment="1">
      <alignment horizontal="left" vertical="top"/>
    </xf>
    <xf numFmtId="0" fontId="0" fillId="0" borderId="0" xfId="0" applyAlignment="1">
      <alignment horizontal="center"/>
    </xf>
    <xf numFmtId="2" fontId="0" fillId="0" borderId="0" xfId="0" applyNumberFormat="1" applyAlignment="1">
      <alignment horizontal="right"/>
    </xf>
    <xf numFmtId="0" fontId="0" fillId="0" borderId="2" xfId="0" applyBorder="1" applyAlignment="1">
      <alignment horizontal="left" vertical="top"/>
    </xf>
    <xf numFmtId="0" fontId="0" fillId="0" borderId="2" xfId="0" applyBorder="1" applyAlignment="1">
      <alignment horizontal="center"/>
    </xf>
    <xf numFmtId="2" fontId="0" fillId="0" borderId="2" xfId="0" applyNumberFormat="1" applyBorder="1" applyAlignment="1">
      <alignment horizontal="right"/>
    </xf>
    <xf numFmtId="0" fontId="0" fillId="0" borderId="0" xfId="0"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9" fillId="0" borderId="0" xfId="0" applyFont="1" applyAlignment="1">
      <alignment horizontal="left" vertical="top" wrapText="1"/>
    </xf>
    <xf numFmtId="0" fontId="6" fillId="0" borderId="0" xfId="0" applyFont="1" applyAlignment="1">
      <alignment horizontal="left" vertical="top"/>
    </xf>
    <xf numFmtId="0" fontId="0" fillId="0" borderId="1" xfId="0" applyBorder="1" applyAlignment="1">
      <alignment horizontal="left" vertical="top"/>
    </xf>
    <xf numFmtId="0" fontId="7" fillId="0" borderId="1" xfId="0" applyFont="1" applyBorder="1" applyAlignment="1">
      <alignment horizontal="left" vertical="top"/>
    </xf>
    <xf numFmtId="0" fontId="7" fillId="0" borderId="1" xfId="0" applyFont="1" applyBorder="1" applyAlignment="1">
      <alignment horizontal="center"/>
    </xf>
    <xf numFmtId="2" fontId="7" fillId="0" borderId="1" xfId="0" applyNumberFormat="1" applyFont="1" applyBorder="1" applyAlignment="1">
      <alignment horizontal="center"/>
    </xf>
    <xf numFmtId="0" fontId="0" fillId="0" borderId="0" xfId="0" quotePrefix="1" applyAlignment="1">
      <alignment horizontal="left" vertical="top"/>
    </xf>
    <xf numFmtId="0" fontId="0" fillId="0" borderId="0" xfId="0" applyAlignment="1">
      <alignment horizontal="left" vertical="top" wrapText="1"/>
    </xf>
    <xf numFmtId="0" fontId="3" fillId="0" borderId="0" xfId="0" applyFont="1" applyAlignment="1">
      <alignment horizontal="left" vertical="top" wrapText="1"/>
    </xf>
    <xf numFmtId="0" fontId="0" fillId="0" borderId="3" xfId="0" applyBorder="1" applyAlignment="1">
      <alignment horizontal="left" vertical="top"/>
    </xf>
    <xf numFmtId="0" fontId="0" fillId="0" borderId="3" xfId="0" applyBorder="1" applyAlignment="1">
      <alignment horizontal="center"/>
    </xf>
    <xf numFmtId="2" fontId="0" fillId="0" borderId="3" xfId="0" applyNumberFormat="1" applyBorder="1" applyAlignment="1">
      <alignment horizontal="right"/>
    </xf>
    <xf numFmtId="0" fontId="2" fillId="0" borderId="3" xfId="0" applyFont="1" applyBorder="1" applyAlignment="1">
      <alignment horizontal="left" vertical="top"/>
    </xf>
    <xf numFmtId="0" fontId="10" fillId="0" borderId="0" xfId="0" applyFont="1" applyAlignment="1">
      <alignment horizontal="left" vertical="top"/>
    </xf>
    <xf numFmtId="0" fontId="9" fillId="0" borderId="0" xfId="0" applyFont="1" applyAlignment="1">
      <alignment horizontal="left" vertical="top"/>
    </xf>
    <xf numFmtId="0" fontId="5" fillId="0" borderId="0" xfId="0" applyFont="1" applyAlignment="1">
      <alignment horizontal="left" vertical="top" wrapText="1"/>
    </xf>
    <xf numFmtId="0" fontId="7" fillId="0" borderId="0" xfId="0" applyFont="1" applyAlignment="1">
      <alignment horizontal="left" vertical="top"/>
    </xf>
    <xf numFmtId="0" fontId="7" fillId="0" borderId="0" xfId="0" applyFont="1" applyAlignment="1">
      <alignment horizontal="center"/>
    </xf>
    <xf numFmtId="2" fontId="7" fillId="0" borderId="0" xfId="0" applyNumberFormat="1" applyFont="1" applyAlignment="1">
      <alignment horizontal="center"/>
    </xf>
    <xf numFmtId="4" fontId="0" fillId="0" borderId="0" xfId="0" applyNumberFormat="1" applyAlignment="1">
      <alignment horizontal="right"/>
    </xf>
    <xf numFmtId="4" fontId="0" fillId="0" borderId="2" xfId="0" applyNumberFormat="1" applyBorder="1" applyAlignment="1">
      <alignment horizontal="right"/>
    </xf>
    <xf numFmtId="4" fontId="7" fillId="0" borderId="1" xfId="0" applyNumberFormat="1" applyFont="1" applyBorder="1" applyAlignment="1">
      <alignment horizontal="center"/>
    </xf>
    <xf numFmtId="4" fontId="0" fillId="0" borderId="3" xfId="0" applyNumberFormat="1" applyBorder="1" applyAlignment="1">
      <alignment horizontal="right"/>
    </xf>
    <xf numFmtId="4" fontId="2" fillId="0" borderId="3" xfId="0" applyNumberFormat="1" applyFont="1" applyBorder="1" applyAlignment="1">
      <alignment horizontal="right"/>
    </xf>
    <xf numFmtId="4" fontId="2" fillId="0" borderId="0" xfId="0" applyNumberFormat="1" applyFont="1" applyAlignment="1">
      <alignment horizontal="right"/>
    </xf>
    <xf numFmtId="4" fontId="7" fillId="0" borderId="0" xfId="0" applyNumberFormat="1" applyFont="1" applyAlignment="1">
      <alignment horizontal="center"/>
    </xf>
    <xf numFmtId="0" fontId="26" fillId="0" borderId="3" xfId="0" applyFont="1" applyBorder="1" applyAlignment="1">
      <alignment horizontal="left" vertical="top"/>
    </xf>
    <xf numFmtId="0" fontId="4" fillId="0" borderId="0" xfId="0" applyFont="1" applyAlignment="1">
      <alignment horizontal="left"/>
    </xf>
    <xf numFmtId="0" fontId="0" fillId="0" borderId="0" xfId="0" applyAlignment="1">
      <alignment horizontal="right"/>
    </xf>
    <xf numFmtId="0" fontId="9" fillId="0" borderId="0" xfId="0" applyFont="1" applyAlignment="1">
      <alignment horizontal="left" wrapText="1"/>
    </xf>
    <xf numFmtId="2" fontId="29" fillId="0" borderId="0" xfId="0" applyNumberFormat="1" applyFont="1" applyAlignment="1">
      <alignment horizontal="left"/>
    </xf>
    <xf numFmtId="0" fontId="2" fillId="0" borderId="0" xfId="0" applyFont="1" applyAlignment="1">
      <alignment horizontal="left"/>
    </xf>
    <xf numFmtId="0" fontId="7" fillId="0" borderId="1" xfId="0" applyFont="1" applyBorder="1" applyAlignment="1">
      <alignment horizontal="left"/>
    </xf>
    <xf numFmtId="0" fontId="0" fillId="0" borderId="0" xfId="0" quotePrefix="1" applyAlignment="1">
      <alignment horizontal="left"/>
    </xf>
    <xf numFmtId="0" fontId="3" fillId="0" borderId="0" xfId="0" applyFont="1" applyAlignment="1">
      <alignment horizontal="left" wrapText="1"/>
    </xf>
    <xf numFmtId="0" fontId="0" fillId="0" borderId="3" xfId="0" quotePrefix="1" applyBorder="1" applyAlignment="1">
      <alignment horizontal="left"/>
    </xf>
    <xf numFmtId="0" fontId="0" fillId="0" borderId="3" xfId="0" applyBorder="1" applyAlignment="1">
      <alignment horizontal="left"/>
    </xf>
    <xf numFmtId="0" fontId="0" fillId="0" borderId="3" xfId="0" applyBorder="1" applyAlignment="1">
      <alignment horizontal="right"/>
    </xf>
    <xf numFmtId="0" fontId="26" fillId="0" borderId="3" xfId="0" applyFont="1" applyBorder="1" applyAlignment="1">
      <alignment horizontal="left"/>
    </xf>
    <xf numFmtId="0" fontId="2" fillId="0" borderId="3" xfId="0" applyFont="1" applyBorder="1" applyAlignment="1">
      <alignment horizontal="left"/>
    </xf>
    <xf numFmtId="2" fontId="2" fillId="0" borderId="3" xfId="0" applyNumberFormat="1" applyFont="1" applyBorder="1" applyAlignment="1">
      <alignment horizontal="right"/>
    </xf>
    <xf numFmtId="0" fontId="4" fillId="0" borderId="0" xfId="0" applyFont="1" applyAlignment="1">
      <alignment horizontal="center"/>
    </xf>
    <xf numFmtId="0" fontId="0" fillId="0" borderId="0" xfId="0" quotePrefix="1"/>
    <xf numFmtId="164" fontId="0" fillId="0" borderId="3" xfId="0" applyNumberFormat="1" applyBorder="1"/>
    <xf numFmtId="0" fontId="0" fillId="20" borderId="0" xfId="0" applyFill="1"/>
    <xf numFmtId="164" fontId="0" fillId="20" borderId="0" xfId="0" applyNumberFormat="1" applyFill="1"/>
    <xf numFmtId="0" fontId="0" fillId="20" borderId="3" xfId="0" applyFill="1" applyBorder="1"/>
    <xf numFmtId="0" fontId="26" fillId="20" borderId="3" xfId="0" applyFont="1" applyFill="1" applyBorder="1"/>
    <xf numFmtId="164" fontId="2" fillId="20" borderId="3" xfId="0" applyNumberFormat="1" applyFont="1" applyFill="1" applyBorder="1"/>
    <xf numFmtId="0" fontId="26" fillId="0" borderId="0" xfId="0" applyFont="1"/>
    <xf numFmtId="0" fontId="11" fillId="0" borderId="0" xfId="0" applyFont="1"/>
    <xf numFmtId="164" fontId="11" fillId="0" borderId="0" xfId="0" applyNumberFormat="1" applyFont="1"/>
    <xf numFmtId="0" fontId="8" fillId="0" borderId="0" xfId="0" quotePrefix="1" applyFont="1"/>
    <xf numFmtId="0" fontId="8" fillId="0" borderId="0" xfId="0" applyFont="1"/>
    <xf numFmtId="0" fontId="6" fillId="0" borderId="0" xfId="0" applyFont="1" applyAlignment="1">
      <alignment horizontal="center"/>
    </xf>
    <xf numFmtId="0" fontId="6" fillId="0" borderId="0" xfId="0" applyFont="1"/>
    <xf numFmtId="0" fontId="0" fillId="0" borderId="0" xfId="0" quotePrefix="1" applyAlignment="1">
      <alignment horizontal="center" vertical="top"/>
    </xf>
    <xf numFmtId="0" fontId="30" fillId="0" borderId="0" xfId="0" quotePrefix="1" applyFont="1" applyAlignment="1">
      <alignment horizontal="center" vertical="top"/>
    </xf>
    <xf numFmtId="0" fontId="30" fillId="0" borderId="0" xfId="0" applyFont="1"/>
    <xf numFmtId="0" fontId="29" fillId="0" borderId="0" xfId="0" applyFont="1" applyAlignment="1">
      <alignment vertical="center"/>
    </xf>
    <xf numFmtId="0" fontId="0" fillId="19" borderId="0" xfId="0" applyFill="1"/>
    <xf numFmtId="0" fontId="36" fillId="0" borderId="0" xfId="0" applyFont="1" applyAlignment="1">
      <alignment horizontal="left" vertical="top" wrapText="1"/>
    </xf>
    <xf numFmtId="0" fontId="37" fillId="0" borderId="0" xfId="0" applyFont="1" applyAlignment="1">
      <alignment horizontal="left" vertical="top" wrapText="1"/>
    </xf>
    <xf numFmtId="2" fontId="39" fillId="0" borderId="0" xfId="0" applyNumberFormat="1" applyFont="1" applyAlignment="1">
      <alignment horizontal="right"/>
    </xf>
    <xf numFmtId="0" fontId="4" fillId="0" borderId="0" xfId="0" applyFont="1" applyAlignment="1" applyProtection="1">
      <alignment horizontal="left" vertical="top"/>
    </xf>
    <xf numFmtId="0" fontId="0" fillId="0" borderId="0" xfId="0" applyAlignment="1" applyProtection="1">
      <alignment horizontal="center"/>
    </xf>
    <xf numFmtId="2" fontId="0" fillId="0" borderId="0" xfId="0" applyNumberFormat="1" applyAlignment="1" applyProtection="1">
      <alignment horizontal="right"/>
    </xf>
    <xf numFmtId="4" fontId="0" fillId="0" borderId="0" xfId="0" applyNumberFormat="1" applyAlignment="1" applyProtection="1">
      <alignment horizontal="right"/>
    </xf>
    <xf numFmtId="0" fontId="0" fillId="0" borderId="2" xfId="0" applyBorder="1" applyAlignment="1" applyProtection="1">
      <alignment horizontal="left" vertical="top"/>
    </xf>
    <xf numFmtId="0" fontId="0" fillId="0" borderId="2" xfId="0" applyBorder="1" applyAlignment="1" applyProtection="1">
      <alignment horizontal="center"/>
    </xf>
    <xf numFmtId="2" fontId="0" fillId="0" borderId="2" xfId="0" applyNumberFormat="1" applyBorder="1" applyAlignment="1" applyProtection="1">
      <alignment horizontal="right"/>
    </xf>
    <xf numFmtId="4" fontId="0" fillId="0" borderId="2" xfId="0" applyNumberFormat="1" applyBorder="1" applyAlignment="1" applyProtection="1">
      <alignment horizontal="right"/>
    </xf>
    <xf numFmtId="0" fontId="0" fillId="0" borderId="0" xfId="0" applyAlignment="1" applyProtection="1">
      <alignment horizontal="left" vertical="top"/>
    </xf>
    <xf numFmtId="0" fontId="2" fillId="0" borderId="0" xfId="0" applyFont="1" applyAlignment="1" applyProtection="1">
      <alignment horizontal="left" vertical="top" wrapText="1"/>
    </xf>
    <xf numFmtId="0" fontId="2" fillId="0" borderId="0" xfId="0" applyFont="1" applyAlignment="1" applyProtection="1">
      <alignment horizontal="left" vertical="top"/>
    </xf>
    <xf numFmtId="0" fontId="6" fillId="0" borderId="0" xfId="0" applyFont="1" applyAlignment="1" applyProtection="1">
      <alignment horizontal="left" vertical="top"/>
    </xf>
    <xf numFmtId="0" fontId="0" fillId="0" borderId="1" xfId="0" applyBorder="1" applyAlignment="1" applyProtection="1">
      <alignment horizontal="left" vertical="top"/>
    </xf>
    <xf numFmtId="0" fontId="7" fillId="0" borderId="1" xfId="0" applyFont="1" applyBorder="1" applyAlignment="1" applyProtection="1">
      <alignment horizontal="left" vertical="top"/>
    </xf>
    <xf numFmtId="0" fontId="7" fillId="0" borderId="1" xfId="0" applyFont="1" applyBorder="1" applyAlignment="1" applyProtection="1">
      <alignment horizontal="center"/>
    </xf>
    <xf numFmtId="2" fontId="7" fillId="0" borderId="1" xfId="0" applyNumberFormat="1" applyFont="1" applyBorder="1" applyAlignment="1" applyProtection="1">
      <alignment horizontal="center"/>
    </xf>
    <xf numFmtId="4" fontId="7" fillId="0" borderId="1" xfId="0" applyNumberFormat="1" applyFont="1" applyBorder="1" applyAlignment="1" applyProtection="1">
      <alignment horizontal="center"/>
    </xf>
    <xf numFmtId="0" fontId="0" fillId="0" borderId="0" xfId="0" quotePrefix="1" applyAlignment="1" applyProtection="1">
      <alignment horizontal="left" vertical="top"/>
    </xf>
    <xf numFmtId="0" fontId="0" fillId="0" borderId="0" xfId="0" applyAlignment="1" applyProtection="1">
      <alignment horizontal="left" vertical="top" wrapText="1"/>
    </xf>
    <xf numFmtId="2" fontId="28" fillId="0" borderId="0" xfId="0" applyNumberFormat="1" applyFont="1" applyAlignment="1" applyProtection="1">
      <alignment horizontal="right"/>
    </xf>
    <xf numFmtId="0" fontId="27" fillId="0" borderId="0" xfId="0" applyFont="1" applyAlignment="1" applyProtection="1">
      <alignment horizontal="left" vertical="top" wrapText="1"/>
    </xf>
    <xf numFmtId="0" fontId="10" fillId="0" borderId="0" xfId="0" applyFont="1" applyAlignment="1" applyProtection="1">
      <alignment horizontal="left" vertical="top"/>
    </xf>
    <xf numFmtId="0" fontId="9" fillId="0" borderId="0" xfId="0" applyFont="1" applyAlignment="1" applyProtection="1">
      <alignment horizontal="left" vertical="top"/>
    </xf>
    <xf numFmtId="0" fontId="3" fillId="0" borderId="0" xfId="0" applyFont="1" applyAlignment="1" applyProtection="1">
      <alignment horizontal="left" vertical="top" wrapText="1"/>
    </xf>
    <xf numFmtId="0" fontId="5" fillId="0" borderId="0" xfId="0" applyFont="1" applyAlignment="1" applyProtection="1">
      <alignment horizontal="left" vertical="top" wrapText="1"/>
    </xf>
    <xf numFmtId="0" fontId="0" fillId="0" borderId="3" xfId="0" applyBorder="1" applyAlignment="1" applyProtection="1">
      <alignment horizontal="left" vertical="top"/>
    </xf>
    <xf numFmtId="0" fontId="0" fillId="0" borderId="3" xfId="0" applyBorder="1" applyAlignment="1" applyProtection="1">
      <alignment horizontal="center"/>
    </xf>
    <xf numFmtId="2" fontId="0" fillId="0" borderId="3" xfId="0" applyNumberFormat="1" applyBorder="1" applyAlignment="1" applyProtection="1">
      <alignment horizontal="right"/>
    </xf>
    <xf numFmtId="4" fontId="0" fillId="0" borderId="3" xfId="0" applyNumberFormat="1" applyBorder="1" applyAlignment="1" applyProtection="1">
      <alignment horizontal="right"/>
    </xf>
    <xf numFmtId="0" fontId="26" fillId="0" borderId="3" xfId="0" applyFont="1" applyBorder="1" applyAlignment="1" applyProtection="1">
      <alignment horizontal="left" vertical="top"/>
    </xf>
    <xf numFmtId="4" fontId="2" fillId="0" borderId="3" xfId="0" applyNumberFormat="1" applyFont="1" applyBorder="1" applyAlignment="1" applyProtection="1">
      <alignment horizontal="right"/>
    </xf>
    <xf numFmtId="0" fontId="2" fillId="0" borderId="3" xfId="0" applyFont="1" applyBorder="1" applyAlignment="1" applyProtection="1">
      <alignment horizontal="left" vertical="top"/>
    </xf>
    <xf numFmtId="0" fontId="0" fillId="0" borderId="0" xfId="0"/>
    <xf numFmtId="0" fontId="0" fillId="0" borderId="0" xfId="0" applyAlignment="1">
      <alignment horizontal="left"/>
    </xf>
    <xf numFmtId="0" fontId="0" fillId="0" borderId="0" xfId="0" applyAlignment="1">
      <alignment horizontal="left" vertical="top" wrapText="1"/>
    </xf>
    <xf numFmtId="0" fontId="3" fillId="0" borderId="0" xfId="0" applyFont="1" applyAlignment="1">
      <alignment horizontal="left" vertical="top" wrapText="1"/>
    </xf>
    <xf numFmtId="0" fontId="30" fillId="0" borderId="0" xfId="0" applyFont="1" applyAlignment="1">
      <alignment horizontal="left" vertical="top" wrapText="1"/>
    </xf>
    <xf numFmtId="0" fontId="26" fillId="0" borderId="0" xfId="0" applyFont="1" applyBorder="1"/>
    <xf numFmtId="164" fontId="2" fillId="0" borderId="0" xfId="0" applyNumberFormat="1" applyFont="1" applyBorder="1"/>
    <xf numFmtId="0" fontId="0" fillId="0" borderId="0" xfId="0" applyBorder="1" applyProtection="1">
      <protection locked="0"/>
    </xf>
    <xf numFmtId="0" fontId="11" fillId="0" borderId="0" xfId="0" applyFont="1" applyBorder="1"/>
    <xf numFmtId="0" fontId="0" fillId="0" borderId="0" xfId="0" applyBorder="1"/>
    <xf numFmtId="164" fontId="0" fillId="0" borderId="0" xfId="0" applyNumberFormat="1" applyBorder="1"/>
    <xf numFmtId="0" fontId="0" fillId="20" borderId="9" xfId="0" applyFill="1" applyBorder="1"/>
    <xf numFmtId="0" fontId="0" fillId="20" borderId="10" xfId="0" applyFill="1" applyBorder="1"/>
    <xf numFmtId="164" fontId="0" fillId="20" borderId="11" xfId="0" applyNumberFormat="1" applyFill="1" applyBorder="1"/>
    <xf numFmtId="0" fontId="0" fillId="20" borderId="12" xfId="0" applyFill="1" applyBorder="1"/>
    <xf numFmtId="164" fontId="2" fillId="20" borderId="13" xfId="0" applyNumberFormat="1" applyFont="1" applyFill="1" applyBorder="1"/>
    <xf numFmtId="0" fontId="0" fillId="20" borderId="14" xfId="0" applyFill="1" applyBorder="1"/>
    <xf numFmtId="0" fontId="26" fillId="20" borderId="15" xfId="0" applyFont="1" applyFill="1" applyBorder="1"/>
    <xf numFmtId="0" fontId="0" fillId="20" borderId="15" xfId="0" applyFill="1" applyBorder="1"/>
    <xf numFmtId="164" fontId="2" fillId="20" borderId="16" xfId="0" applyNumberFormat="1" applyFont="1" applyFill="1" applyBorder="1"/>
    <xf numFmtId="0" fontId="26" fillId="20" borderId="14" xfId="0" applyFont="1" applyFill="1" applyBorder="1"/>
    <xf numFmtId="0" fontId="0" fillId="20" borderId="14" xfId="0" applyFill="1" applyBorder="1" applyProtection="1">
      <protection locked="0"/>
    </xf>
    <xf numFmtId="0" fontId="26" fillId="20" borderId="15" xfId="0" applyFont="1" applyFill="1" applyBorder="1" applyProtection="1">
      <protection locked="0"/>
    </xf>
    <xf numFmtId="0" fontId="0" fillId="20" borderId="15" xfId="0" applyFill="1" applyBorder="1" applyProtection="1">
      <protection locked="0"/>
    </xf>
    <xf numFmtId="164" fontId="2" fillId="20" borderId="16" xfId="0" applyNumberFormat="1" applyFont="1" applyFill="1" applyBorder="1" applyProtection="1">
      <protection locked="0"/>
    </xf>
    <xf numFmtId="0" fontId="26" fillId="0" borderId="14" xfId="0" applyFont="1" applyBorder="1"/>
    <xf numFmtId="0" fontId="26" fillId="0" borderId="15" xfId="0" applyFont="1" applyBorder="1"/>
    <xf numFmtId="164" fontId="2" fillId="0" borderId="16" xfId="0" applyNumberFormat="1" applyFont="1" applyBorder="1"/>
  </cellXfs>
  <cellStyles count="31">
    <cellStyle name="20 % – Poudarek1" xfId="4" xr:uid="{00000000-0005-0000-0000-000000000000}"/>
    <cellStyle name="20 % – Poudarek2" xfId="5" xr:uid="{00000000-0005-0000-0000-000001000000}"/>
    <cellStyle name="20 % – Poudarek3" xfId="6" xr:uid="{00000000-0005-0000-0000-000002000000}"/>
    <cellStyle name="20 % – Poudarek4" xfId="7" xr:uid="{00000000-0005-0000-0000-000003000000}"/>
    <cellStyle name="20 % – Poudarek5" xfId="8" xr:uid="{00000000-0005-0000-0000-000004000000}"/>
    <cellStyle name="20 % – Poudarek6" xfId="9" xr:uid="{00000000-0005-0000-0000-000005000000}"/>
    <cellStyle name="40 % – Poudarek1" xfId="10" xr:uid="{00000000-0005-0000-0000-000006000000}"/>
    <cellStyle name="40 % – Poudarek2" xfId="11" xr:uid="{00000000-0005-0000-0000-000007000000}"/>
    <cellStyle name="40 % – Poudarek3" xfId="12" xr:uid="{00000000-0005-0000-0000-000008000000}"/>
    <cellStyle name="40 % – Poudarek4" xfId="13" xr:uid="{00000000-0005-0000-0000-000009000000}"/>
    <cellStyle name="40 % – Poudarek5" xfId="14" xr:uid="{00000000-0005-0000-0000-00000A000000}"/>
    <cellStyle name="40 % – Poudarek6" xfId="15" xr:uid="{00000000-0005-0000-0000-00000B000000}"/>
    <cellStyle name="60 % – Poudarek1" xfId="16" xr:uid="{00000000-0005-0000-0000-00000C000000}"/>
    <cellStyle name="60 % – Poudarek2" xfId="17" xr:uid="{00000000-0005-0000-0000-00000D000000}"/>
    <cellStyle name="60 % – Poudarek3" xfId="18" xr:uid="{00000000-0005-0000-0000-00000E000000}"/>
    <cellStyle name="60 % – Poudarek4" xfId="19" xr:uid="{00000000-0005-0000-0000-00000F000000}"/>
    <cellStyle name="60 % – Poudarek5" xfId="20" xr:uid="{00000000-0005-0000-0000-000010000000}"/>
    <cellStyle name="60 % – Poudarek6" xfId="21" xr:uid="{00000000-0005-0000-0000-000011000000}"/>
    <cellStyle name="Bad 2" xfId="22" xr:uid="{00000000-0005-0000-0000-000012000000}"/>
    <cellStyle name="Dobro" xfId="23" xr:uid="{00000000-0005-0000-0000-000013000000}"/>
    <cellStyle name="Izhod" xfId="24" xr:uid="{00000000-0005-0000-0000-000014000000}"/>
    <cellStyle name="Naslov" xfId="25" xr:uid="{00000000-0005-0000-0000-000015000000}"/>
    <cellStyle name="Naslov 5" xfId="26" xr:uid="{00000000-0005-0000-0000-000016000000}"/>
    <cellStyle name="Navadno" xfId="0" builtinId="0"/>
    <cellStyle name="Navadno 2" xfId="27" xr:uid="{00000000-0005-0000-0000-000017000000}"/>
    <cellStyle name="Navadno_KALAMAR-PSO GREGORČIČEVA MS-16.11.04" xfId="1" xr:uid="{00000000-0005-0000-0000-000018000000}"/>
    <cellStyle name="Navadno_KALAMAR-PSO GREGORČIČEVA MS-16.11.04_3I- vrtec Dobrna ključ" xfId="3" xr:uid="{00000000-0005-0000-0000-000019000000}"/>
    <cellStyle name="Normal 2" xfId="2" xr:uid="{00000000-0005-0000-0000-00001B000000}"/>
    <cellStyle name="Normal 3" xfId="28" xr:uid="{00000000-0005-0000-0000-00001C000000}"/>
    <cellStyle name="Normal 4" xfId="29" xr:uid="{00000000-0005-0000-0000-00001D000000}"/>
    <cellStyle name="Opozorilo" xfId="30"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POPISI%20ARHIV/api-hotel%20bo&#269;/API-hi&#353;a%20Gori&#269;an/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74"/>
  <sheetViews>
    <sheetView view="pageBreakPreview" topLeftCell="A10" zoomScaleNormal="100" zoomScaleSheetLayoutView="100" workbookViewId="0">
      <selection activeCell="E23" sqref="E23"/>
    </sheetView>
  </sheetViews>
  <sheetFormatPr defaultRowHeight="15" x14ac:dyDescent="0.25"/>
  <cols>
    <col min="1" max="2" width="9.140625" customWidth="1"/>
    <col min="3" max="3" width="10.140625" customWidth="1"/>
    <col min="4" max="4" width="34.28515625" customWidth="1"/>
    <col min="5" max="5" width="17.5703125" customWidth="1"/>
    <col min="6" max="6" width="18.5703125" customWidth="1"/>
  </cols>
  <sheetData>
    <row r="2" spans="1:6" x14ac:dyDescent="0.25">
      <c r="A2" t="s">
        <v>1</v>
      </c>
      <c r="C2" t="s">
        <v>2</v>
      </c>
    </row>
    <row r="6" spans="1:6" x14ac:dyDescent="0.25">
      <c r="A6" t="s">
        <v>3</v>
      </c>
      <c r="C6" t="s">
        <v>4</v>
      </c>
    </row>
    <row r="10" spans="1:6" x14ac:dyDescent="0.25">
      <c r="A10" t="s">
        <v>5</v>
      </c>
      <c r="C10" t="s">
        <v>6</v>
      </c>
    </row>
    <row r="12" spans="1:6" x14ac:dyDescent="0.25">
      <c r="A12" t="s">
        <v>7</v>
      </c>
      <c r="C12" t="s">
        <v>217</v>
      </c>
    </row>
    <row r="14" spans="1:6" x14ac:dyDescent="0.25">
      <c r="A14" s="1"/>
      <c r="B14" s="1"/>
      <c r="C14" s="1"/>
      <c r="D14" s="1"/>
      <c r="E14" s="1"/>
      <c r="F14" s="1"/>
    </row>
    <row r="20" spans="2:5" ht="18.75" x14ac:dyDescent="0.3">
      <c r="B20" s="12"/>
    </row>
    <row r="21" spans="2:5" ht="18.75" x14ac:dyDescent="0.3">
      <c r="B21" s="12"/>
    </row>
    <row r="22" spans="2:5" ht="18.75" x14ac:dyDescent="0.3">
      <c r="B22" s="12"/>
    </row>
    <row r="23" spans="2:5" x14ac:dyDescent="0.25">
      <c r="B23" t="s">
        <v>40</v>
      </c>
      <c r="E23" s="13">
        <f>'SKATEPARK REKAPITULACIJA'!F26</f>
        <v>0</v>
      </c>
    </row>
    <row r="25" spans="2:5" x14ac:dyDescent="0.25">
      <c r="B25" t="s">
        <v>41</v>
      </c>
      <c r="E25" s="13">
        <f>'SKATEPARK REKAPITULACIJA'!F40</f>
        <v>0</v>
      </c>
    </row>
    <row r="27" spans="2:5" x14ac:dyDescent="0.25">
      <c r="B27" s="174" t="s">
        <v>279</v>
      </c>
      <c r="C27" s="174"/>
      <c r="D27" s="174"/>
      <c r="E27" s="11">
        <f>'OSTALA DELA - MEZANIN'!F53</f>
        <v>0</v>
      </c>
    </row>
    <row r="28" spans="2:5" x14ac:dyDescent="0.25">
      <c r="E28" s="11"/>
    </row>
    <row r="29" spans="2:5" x14ac:dyDescent="0.25">
      <c r="B29" s="175" t="s">
        <v>281</v>
      </c>
      <c r="C29" s="175"/>
      <c r="D29" s="175"/>
      <c r="E29" s="11">
        <f>'SKATEPARK REKAPITULACIJA'!F47</f>
        <v>0</v>
      </c>
    </row>
    <row r="30" spans="2:5" x14ac:dyDescent="0.25">
      <c r="E30" s="11"/>
    </row>
    <row r="31" spans="2:5" x14ac:dyDescent="0.25">
      <c r="B31" s="175" t="s">
        <v>282</v>
      </c>
      <c r="C31" s="175"/>
      <c r="D31" s="175"/>
      <c r="E31" s="11">
        <f>'SKATEPARK REKAPITULACIJA'!F51</f>
        <v>0</v>
      </c>
    </row>
    <row r="33" spans="1:6" x14ac:dyDescent="0.25">
      <c r="A33" s="1"/>
      <c r="B33" s="1"/>
      <c r="C33" s="1"/>
      <c r="D33" s="1"/>
      <c r="E33" s="1"/>
      <c r="F33" s="1"/>
    </row>
    <row r="35" spans="1:6" x14ac:dyDescent="0.25">
      <c r="B35" s="2" t="s">
        <v>8</v>
      </c>
      <c r="E35" s="10">
        <f>SUM(E23,E25,E27,E29,E31)</f>
        <v>0</v>
      </c>
    </row>
    <row r="36" spans="1:6" ht="18.75" x14ac:dyDescent="0.3">
      <c r="B36" s="3" t="s">
        <v>280</v>
      </c>
      <c r="E36" s="10">
        <f>E35*22%</f>
        <v>0</v>
      </c>
      <c r="F36" s="12"/>
    </row>
    <row r="37" spans="1:6" x14ac:dyDescent="0.25">
      <c r="A37" s="1"/>
      <c r="B37" s="1"/>
      <c r="C37" s="1"/>
      <c r="D37" s="1"/>
      <c r="E37" s="1"/>
      <c r="F37" s="1"/>
    </row>
    <row r="39" spans="1:6" ht="15.75" thickBot="1" x14ac:dyDescent="0.3"/>
    <row r="40" spans="1:6" ht="16.5" thickBot="1" x14ac:dyDescent="0.3">
      <c r="A40" s="5"/>
      <c r="B40" s="6" t="s">
        <v>218</v>
      </c>
      <c r="C40" s="7"/>
      <c r="D40" s="7"/>
      <c r="E40" s="9">
        <f>SUM(E35,E36)</f>
        <v>0</v>
      </c>
      <c r="F40" s="8"/>
    </row>
    <row r="54" spans="2:2" x14ac:dyDescent="0.25">
      <c r="B54" s="4"/>
    </row>
    <row r="55" spans="2:2" x14ac:dyDescent="0.25">
      <c r="B55" s="4"/>
    </row>
    <row r="56" spans="2:2" x14ac:dyDescent="0.25">
      <c r="B56" s="4"/>
    </row>
    <row r="57" spans="2:2" x14ac:dyDescent="0.25">
      <c r="B57" s="4"/>
    </row>
    <row r="58" spans="2:2" x14ac:dyDescent="0.25">
      <c r="B58" s="4"/>
    </row>
    <row r="59" spans="2:2" x14ac:dyDescent="0.25">
      <c r="B59" s="4"/>
    </row>
    <row r="60" spans="2:2" x14ac:dyDescent="0.25">
      <c r="B60" s="4"/>
    </row>
    <row r="61" spans="2:2" x14ac:dyDescent="0.25">
      <c r="B61" s="4"/>
    </row>
    <row r="62" spans="2:2" x14ac:dyDescent="0.25">
      <c r="B62" s="4"/>
    </row>
    <row r="63" spans="2:2" x14ac:dyDescent="0.25">
      <c r="B63" s="4"/>
    </row>
    <row r="64" spans="2:2" x14ac:dyDescent="0.25">
      <c r="B64" s="4"/>
    </row>
    <row r="65" spans="2:2" x14ac:dyDescent="0.25">
      <c r="B65" s="4"/>
    </row>
    <row r="66" spans="2:2" x14ac:dyDescent="0.25">
      <c r="B66" s="4"/>
    </row>
    <row r="67" spans="2:2" x14ac:dyDescent="0.25">
      <c r="B67" s="4"/>
    </row>
    <row r="68" spans="2:2" x14ac:dyDescent="0.25">
      <c r="B68" s="4"/>
    </row>
    <row r="69" spans="2:2" x14ac:dyDescent="0.25">
      <c r="B69" s="4"/>
    </row>
    <row r="70" spans="2:2" x14ac:dyDescent="0.25">
      <c r="B70" s="4"/>
    </row>
    <row r="71" spans="2:2" x14ac:dyDescent="0.25">
      <c r="B71" s="4"/>
    </row>
    <row r="72" spans="2:2" x14ac:dyDescent="0.25">
      <c r="B72" s="4"/>
    </row>
    <row r="73" spans="2:2" x14ac:dyDescent="0.25">
      <c r="B73" s="4"/>
    </row>
    <row r="74" spans="2:2" x14ac:dyDescent="0.25">
      <c r="B74" s="4"/>
    </row>
  </sheetData>
  <sheetProtection password="84BF" sheet="1" objects="1" scenarios="1"/>
  <mergeCells count="3">
    <mergeCell ref="B27:D27"/>
    <mergeCell ref="B29:D29"/>
    <mergeCell ref="B31:D31"/>
  </mergeCells>
  <pageMargins left="0.7" right="0.7" top="0.75" bottom="0.75" header="0.3" footer="0.3"/>
  <pageSetup paperSize="9" scale="88" orientation="portrait" r:id="rId1"/>
  <headerFooter>
    <oddHeader>&amp;L&amp;8&amp;F</oddHeader>
    <oddFooter xml:space="preserve">&amp;C&amp;8&amp;A&amp;R&amp;8&amp;P   od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B11" sqref="B11:E11"/>
    </sheetView>
  </sheetViews>
  <sheetFormatPr defaultColWidth="9.140625" defaultRowHeight="15" x14ac:dyDescent="0.25"/>
  <cols>
    <col min="5" max="5" width="35" customWidth="1"/>
  </cols>
  <sheetData>
    <row r="1" spans="1:6" ht="15.75" x14ac:dyDescent="0.25">
      <c r="A1" s="132" t="s">
        <v>34</v>
      </c>
      <c r="B1" s="133" t="s">
        <v>35</v>
      </c>
    </row>
    <row r="3" spans="1:6" ht="59.1" customHeight="1" x14ac:dyDescent="0.25">
      <c r="A3" s="134" t="s">
        <v>22</v>
      </c>
      <c r="B3" s="176" t="s">
        <v>36</v>
      </c>
      <c r="C3" s="176"/>
      <c r="D3" s="176"/>
      <c r="E3" s="176"/>
    </row>
    <row r="4" spans="1:6" ht="16.5" customHeight="1" x14ac:dyDescent="0.25">
      <c r="A4" s="134" t="s">
        <v>26</v>
      </c>
      <c r="B4" s="176" t="s">
        <v>220</v>
      </c>
      <c r="C4" s="176"/>
      <c r="D4" s="176"/>
      <c r="E4" s="176"/>
    </row>
    <row r="5" spans="1:6" ht="45.6" customHeight="1" x14ac:dyDescent="0.25">
      <c r="A5" s="134" t="s">
        <v>58</v>
      </c>
      <c r="B5" s="176" t="s">
        <v>221</v>
      </c>
      <c r="C5" s="176"/>
      <c r="D5" s="176"/>
      <c r="E5" s="176"/>
    </row>
    <row r="6" spans="1:6" ht="74.099999999999994" customHeight="1" x14ac:dyDescent="0.25">
      <c r="A6" s="134"/>
      <c r="B6" s="177" t="s">
        <v>230</v>
      </c>
      <c r="C6" s="176"/>
      <c r="D6" s="176"/>
      <c r="E6" s="176"/>
    </row>
    <row r="7" spans="1:6" s="136" customFormat="1" ht="44.1" customHeight="1" x14ac:dyDescent="0.25">
      <c r="A7" s="135" t="s">
        <v>61</v>
      </c>
      <c r="B7" s="178" t="s">
        <v>222</v>
      </c>
      <c r="C7" s="178"/>
      <c r="D7" s="178"/>
      <c r="E7" s="178"/>
    </row>
    <row r="8" spans="1:6" ht="30.6" customHeight="1" x14ac:dyDescent="0.25">
      <c r="A8" s="134" t="s">
        <v>65</v>
      </c>
      <c r="B8" s="176" t="s">
        <v>264</v>
      </c>
      <c r="C8" s="176"/>
      <c r="D8" s="176"/>
      <c r="E8" s="176"/>
    </row>
    <row r="9" spans="1:6" ht="17.45" customHeight="1" x14ac:dyDescent="0.25">
      <c r="A9" s="134" t="s">
        <v>66</v>
      </c>
      <c r="B9" s="176" t="s">
        <v>223</v>
      </c>
      <c r="C9" s="176"/>
      <c r="D9" s="176"/>
      <c r="E9" s="176"/>
    </row>
    <row r="10" spans="1:6" ht="29.1" customHeight="1" x14ac:dyDescent="0.25">
      <c r="A10" s="134" t="s">
        <v>68</v>
      </c>
      <c r="B10" s="176" t="s">
        <v>224</v>
      </c>
      <c r="C10" s="176"/>
      <c r="D10" s="176"/>
      <c r="E10" s="176"/>
    </row>
    <row r="11" spans="1:6" ht="60.75" customHeight="1" x14ac:dyDescent="0.25">
      <c r="A11" s="134" t="s">
        <v>70</v>
      </c>
      <c r="B11" s="176" t="s">
        <v>225</v>
      </c>
      <c r="C11" s="176"/>
      <c r="D11" s="176"/>
      <c r="E11" s="176"/>
      <c r="F11" s="137"/>
    </row>
    <row r="12" spans="1:6" ht="18" customHeight="1" x14ac:dyDescent="0.25">
      <c r="A12" s="134" t="s">
        <v>72</v>
      </c>
      <c r="B12" s="176" t="s">
        <v>229</v>
      </c>
      <c r="C12" s="176"/>
      <c r="D12" s="176"/>
      <c r="E12" s="176"/>
    </row>
    <row r="13" spans="1:6" ht="105" customHeight="1" x14ac:dyDescent="0.25">
      <c r="A13" s="134" t="s">
        <v>75</v>
      </c>
      <c r="B13" s="176" t="s">
        <v>227</v>
      </c>
      <c r="C13" s="176"/>
      <c r="D13" s="176"/>
      <c r="E13" s="176"/>
    </row>
    <row r="14" spans="1:6" ht="105.6" customHeight="1" x14ac:dyDescent="0.25">
      <c r="A14" s="134" t="s">
        <v>76</v>
      </c>
      <c r="B14" s="176" t="s">
        <v>226</v>
      </c>
      <c r="C14" s="176"/>
      <c r="D14" s="176"/>
      <c r="E14" s="176"/>
    </row>
    <row r="15" spans="1:6" ht="45.95" customHeight="1" x14ac:dyDescent="0.25">
      <c r="A15" s="134" t="s">
        <v>77</v>
      </c>
      <c r="B15" s="176" t="s">
        <v>228</v>
      </c>
      <c r="C15" s="176"/>
      <c r="D15" s="176"/>
      <c r="E15" s="176"/>
    </row>
    <row r="16" spans="1:6" ht="45.6" customHeight="1" x14ac:dyDescent="0.25">
      <c r="A16" s="134" t="s">
        <v>84</v>
      </c>
      <c r="B16" s="176" t="s">
        <v>232</v>
      </c>
      <c r="C16" s="176"/>
      <c r="D16" s="176"/>
      <c r="E16" s="176"/>
    </row>
    <row r="17" spans="1:5" x14ac:dyDescent="0.25">
      <c r="B17" s="175" t="s">
        <v>233</v>
      </c>
      <c r="C17" s="175"/>
      <c r="D17" s="175"/>
      <c r="E17" s="175"/>
    </row>
    <row r="18" spans="1:5" x14ac:dyDescent="0.25">
      <c r="B18" s="175" t="s">
        <v>234</v>
      </c>
      <c r="C18" s="175"/>
      <c r="D18" s="175"/>
      <c r="E18" s="175"/>
    </row>
    <row r="19" spans="1:5" x14ac:dyDescent="0.25">
      <c r="B19" s="175" t="s">
        <v>235</v>
      </c>
      <c r="C19" s="175"/>
      <c r="D19" s="175"/>
      <c r="E19" s="175"/>
    </row>
    <row r="20" spans="1:5" x14ac:dyDescent="0.25">
      <c r="B20" s="175" t="s">
        <v>236</v>
      </c>
      <c r="C20" s="175"/>
      <c r="D20" s="175"/>
      <c r="E20" s="175"/>
    </row>
    <row r="21" spans="1:5" x14ac:dyDescent="0.25">
      <c r="B21" s="175" t="s">
        <v>237</v>
      </c>
      <c r="C21" s="175"/>
      <c r="D21" s="175"/>
      <c r="E21" s="175"/>
    </row>
    <row r="22" spans="1:5" ht="17.45" customHeight="1" x14ac:dyDescent="0.25">
      <c r="B22" s="175" t="s">
        <v>238</v>
      </c>
      <c r="C22" s="175"/>
      <c r="D22" s="175"/>
      <c r="E22" s="175"/>
    </row>
    <row r="23" spans="1:5" ht="46.5" customHeight="1" x14ac:dyDescent="0.25">
      <c r="B23" s="176" t="s">
        <v>239</v>
      </c>
      <c r="C23" s="176"/>
      <c r="D23" s="176"/>
      <c r="E23" s="176"/>
    </row>
    <row r="24" spans="1:5" x14ac:dyDescent="0.25">
      <c r="A24" s="134" t="s">
        <v>87</v>
      </c>
      <c r="B24" s="176" t="s">
        <v>231</v>
      </c>
      <c r="C24" s="176"/>
      <c r="D24" s="176"/>
      <c r="E24" s="176"/>
    </row>
  </sheetData>
  <sheetProtection password="84BF" sheet="1" objects="1" scenarios="1"/>
  <mergeCells count="22">
    <mergeCell ref="B14:E14"/>
    <mergeCell ref="B3:E3"/>
    <mergeCell ref="B4:E4"/>
    <mergeCell ref="B5:E5"/>
    <mergeCell ref="B6:E6"/>
    <mergeCell ref="B7:E7"/>
    <mergeCell ref="B8:E8"/>
    <mergeCell ref="B9:E9"/>
    <mergeCell ref="B10:E10"/>
    <mergeCell ref="B11:E11"/>
    <mergeCell ref="B12:E12"/>
    <mergeCell ref="B13:E13"/>
    <mergeCell ref="B23:E23"/>
    <mergeCell ref="B15:E15"/>
    <mergeCell ref="B16:E16"/>
    <mergeCell ref="B24:E24"/>
    <mergeCell ref="B17:E17"/>
    <mergeCell ref="B18:E18"/>
    <mergeCell ref="B19:E19"/>
    <mergeCell ref="B20:E20"/>
    <mergeCell ref="B21:E21"/>
    <mergeCell ref="B22:E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tabSelected="1" view="pageBreakPreview" zoomScaleNormal="100" zoomScaleSheetLayoutView="100" workbookViewId="0">
      <selection activeCell="F17" sqref="F17"/>
    </sheetView>
  </sheetViews>
  <sheetFormatPr defaultColWidth="9.140625" defaultRowHeight="15" x14ac:dyDescent="0.25"/>
  <cols>
    <col min="1" max="4" width="9.140625" style="61" customWidth="1"/>
    <col min="5" max="5" width="41" style="61" customWidth="1"/>
    <col min="6" max="6" width="26.7109375" style="61" customWidth="1"/>
    <col min="7" max="16384" width="9.140625" style="61"/>
  </cols>
  <sheetData>
    <row r="1" spans="1:6" customFormat="1" x14ac:dyDescent="0.25">
      <c r="A1" s="2" t="s">
        <v>1</v>
      </c>
      <c r="C1" t="s">
        <v>2</v>
      </c>
    </row>
    <row r="2" spans="1:6" customFormat="1" x14ac:dyDescent="0.25"/>
    <row r="3" spans="1:6" customFormat="1" x14ac:dyDescent="0.25">
      <c r="A3" t="s">
        <v>3</v>
      </c>
      <c r="C3" s="2" t="s">
        <v>4</v>
      </c>
    </row>
    <row r="4" spans="1:6" customFormat="1" x14ac:dyDescent="0.25"/>
    <row r="5" spans="1:6" customFormat="1" x14ac:dyDescent="0.25">
      <c r="A5" t="s">
        <v>5</v>
      </c>
      <c r="C5" t="s">
        <v>6</v>
      </c>
    </row>
    <row r="6" spans="1:6" customFormat="1" x14ac:dyDescent="0.25"/>
    <row r="7" spans="1:6" customFormat="1" x14ac:dyDescent="0.25">
      <c r="A7" t="s">
        <v>7</v>
      </c>
      <c r="C7" t="s">
        <v>217</v>
      </c>
    </row>
    <row r="8" spans="1:6" customFormat="1" x14ac:dyDescent="0.25">
      <c r="A8" s="1"/>
      <c r="B8" s="1"/>
      <c r="C8" s="1"/>
      <c r="D8" s="1"/>
      <c r="E8" s="1"/>
      <c r="F8" s="1"/>
    </row>
    <row r="9" spans="1:6" customFormat="1" x14ac:dyDescent="0.25"/>
    <row r="10" spans="1:6" customFormat="1" ht="18.75" x14ac:dyDescent="0.3">
      <c r="E10" s="119" t="s">
        <v>298</v>
      </c>
    </row>
    <row r="11" spans="1:6" customFormat="1" x14ac:dyDescent="0.25"/>
    <row r="12" spans="1:6" customFormat="1" ht="18.75" x14ac:dyDescent="0.3">
      <c r="E12" s="119"/>
    </row>
    <row r="13" spans="1:6" customFormat="1" x14ac:dyDescent="0.25"/>
    <row r="14" spans="1:6" customFormat="1" ht="9.9499999999999993" customHeight="1" x14ac:dyDescent="0.25"/>
    <row r="15" spans="1:6" customFormat="1" x14ac:dyDescent="0.25">
      <c r="B15" s="2" t="s">
        <v>9</v>
      </c>
    </row>
    <row r="16" spans="1:6" customFormat="1" x14ac:dyDescent="0.25"/>
    <row r="17" spans="1:6" customFormat="1" x14ac:dyDescent="0.25">
      <c r="A17" s="120" t="s">
        <v>10</v>
      </c>
      <c r="F17" s="13">
        <f>'SANACIJSKA DELA'!F27</f>
        <v>0</v>
      </c>
    </row>
    <row r="18" spans="1:6" customFormat="1" x14ac:dyDescent="0.25">
      <c r="F18" s="13"/>
    </row>
    <row r="19" spans="1:6" customFormat="1" x14ac:dyDescent="0.25">
      <c r="A19" t="s">
        <v>49</v>
      </c>
      <c r="F19" s="13">
        <f>'SKATE ELEMENTI'!F167</f>
        <v>0</v>
      </c>
    </row>
    <row r="20" spans="1:6" customFormat="1" x14ac:dyDescent="0.25">
      <c r="F20" s="13"/>
    </row>
    <row r="21" spans="1:6" customFormat="1" x14ac:dyDescent="0.25">
      <c r="A21" t="s">
        <v>11</v>
      </c>
      <c r="F21" s="13">
        <f>'KLJUČAVNIČARSKA DELA'!F82</f>
        <v>0</v>
      </c>
    </row>
    <row r="22" spans="1:6" customFormat="1" x14ac:dyDescent="0.25">
      <c r="F22" s="13"/>
    </row>
    <row r="23" spans="1:6" customFormat="1" x14ac:dyDescent="0.25">
      <c r="A23" t="s">
        <v>292</v>
      </c>
      <c r="F23" s="13">
        <f>'SLIKOPLESKARSKA DELA'!F28</f>
        <v>0</v>
      </c>
    </row>
    <row r="24" spans="1:6" customFormat="1" x14ac:dyDescent="0.25">
      <c r="A24" s="1"/>
      <c r="B24" s="1"/>
      <c r="C24" s="1"/>
      <c r="D24" s="1"/>
      <c r="E24" s="1"/>
      <c r="F24" s="121"/>
    </row>
    <row r="25" spans="1:6" s="122" customFormat="1" x14ac:dyDescent="0.25">
      <c r="F25" s="123"/>
    </row>
    <row r="26" spans="1:6" s="122" customFormat="1" x14ac:dyDescent="0.25">
      <c r="A26" s="124"/>
      <c r="B26" s="125" t="s">
        <v>274</v>
      </c>
      <c r="C26" s="124"/>
      <c r="D26" s="124"/>
      <c r="E26" s="124"/>
      <c r="F26" s="126">
        <f>SUM(F17,F19,F21,F23)</f>
        <v>0</v>
      </c>
    </row>
    <row r="27" spans="1:6" customFormat="1" x14ac:dyDescent="0.25">
      <c r="B27" s="3"/>
      <c r="F27" s="13"/>
    </row>
    <row r="28" spans="1:6" customFormat="1" x14ac:dyDescent="0.25">
      <c r="F28" s="13"/>
    </row>
    <row r="29" spans="1:6" customFormat="1" x14ac:dyDescent="0.25">
      <c r="B29" s="2" t="s">
        <v>12</v>
      </c>
      <c r="F29" s="13"/>
    </row>
    <row r="30" spans="1:6" customFormat="1" x14ac:dyDescent="0.25">
      <c r="F30" s="13"/>
    </row>
    <row r="31" spans="1:6" customFormat="1" x14ac:dyDescent="0.25">
      <c r="A31" s="120" t="s">
        <v>10</v>
      </c>
      <c r="F31" s="13">
        <f>'SANACIJSKA DELA'!F43</f>
        <v>0</v>
      </c>
    </row>
    <row r="32" spans="1:6" customFormat="1" x14ac:dyDescent="0.25">
      <c r="F32" s="13"/>
    </row>
    <row r="33" spans="1:6" customFormat="1" x14ac:dyDescent="0.25">
      <c r="A33" t="s">
        <v>49</v>
      </c>
      <c r="F33" s="13">
        <f>'SKATE ELEMENTI'!F198</f>
        <v>0</v>
      </c>
    </row>
    <row r="34" spans="1:6" customFormat="1" x14ac:dyDescent="0.25">
      <c r="F34" s="13"/>
    </row>
    <row r="35" spans="1:6" customFormat="1" x14ac:dyDescent="0.25">
      <c r="A35" t="s">
        <v>11</v>
      </c>
      <c r="F35" s="13">
        <f>'KLJUČAVNIČARSKA DELA'!F113</f>
        <v>0</v>
      </c>
    </row>
    <row r="36" spans="1:6" customFormat="1" x14ac:dyDescent="0.25">
      <c r="F36" s="13"/>
    </row>
    <row r="37" spans="1:6" customFormat="1" x14ac:dyDescent="0.25">
      <c r="A37" t="s">
        <v>292</v>
      </c>
      <c r="F37" s="13">
        <f>'SLIKOPLESKARSKA DELA'!F45</f>
        <v>0</v>
      </c>
    </row>
    <row r="38" spans="1:6" customFormat="1" x14ac:dyDescent="0.25">
      <c r="A38" s="1"/>
      <c r="B38" s="1"/>
      <c r="C38" s="1"/>
      <c r="D38" s="1"/>
      <c r="E38" s="1"/>
      <c r="F38" s="121"/>
    </row>
    <row r="39" spans="1:6" s="122" customFormat="1" x14ac:dyDescent="0.25">
      <c r="F39" s="123"/>
    </row>
    <row r="40" spans="1:6" s="122" customFormat="1" x14ac:dyDescent="0.25">
      <c r="A40" s="124"/>
      <c r="B40" s="125" t="s">
        <v>275</v>
      </c>
      <c r="C40" s="124"/>
      <c r="D40" s="124"/>
      <c r="E40" s="124"/>
      <c r="F40" s="126">
        <f>SUM(F31,F33,F35,F37)</f>
        <v>0</v>
      </c>
    </row>
    <row r="41" spans="1:6" customFormat="1" x14ac:dyDescent="0.25">
      <c r="B41" s="127"/>
      <c r="F41" s="10"/>
    </row>
    <row r="42" spans="1:6" customFormat="1" x14ac:dyDescent="0.25">
      <c r="B42" s="2" t="s">
        <v>276</v>
      </c>
      <c r="F42" s="13"/>
    </row>
    <row r="43" spans="1:6" customFormat="1" x14ac:dyDescent="0.25">
      <c r="F43" s="13"/>
    </row>
    <row r="44" spans="1:6" s="122" customFormat="1" x14ac:dyDescent="0.25">
      <c r="A44" s="185"/>
      <c r="B44" s="186"/>
      <c r="C44" s="186"/>
      <c r="D44" s="186"/>
      <c r="E44" s="186"/>
      <c r="F44" s="187"/>
    </row>
    <row r="45" spans="1:6" s="122" customFormat="1" x14ac:dyDescent="0.25">
      <c r="A45" s="188"/>
      <c r="B45" s="125" t="s">
        <v>277</v>
      </c>
      <c r="C45" s="124"/>
      <c r="D45" s="124"/>
      <c r="E45" s="124"/>
      <c r="F45" s="189">
        <f>'OSTALA DELA - MEZANIN'!F53</f>
        <v>0</v>
      </c>
    </row>
    <row r="46" spans="1:6" s="138" customFormat="1" x14ac:dyDescent="0.25">
      <c r="A46" s="128"/>
      <c r="B46" s="128"/>
      <c r="C46" s="128"/>
      <c r="D46" s="128"/>
      <c r="E46" s="128"/>
      <c r="F46" s="129"/>
    </row>
    <row r="47" spans="1:6" customFormat="1" x14ac:dyDescent="0.25">
      <c r="A47" s="190"/>
      <c r="B47" s="191" t="s">
        <v>278</v>
      </c>
      <c r="C47" s="192"/>
      <c r="D47" s="192"/>
      <c r="E47" s="192"/>
      <c r="F47" s="193">
        <f>(F26+F40+F45)*0.05</f>
        <v>0</v>
      </c>
    </row>
    <row r="48" spans="1:6" s="138" customFormat="1" x14ac:dyDescent="0.25">
      <c r="A48" s="128"/>
      <c r="B48" s="128"/>
      <c r="C48" s="128"/>
      <c r="D48" s="128"/>
      <c r="E48" s="128"/>
      <c r="F48" s="129"/>
    </row>
    <row r="49" spans="1:6" s="179" customFormat="1" ht="29.25" customHeight="1" x14ac:dyDescent="0.25">
      <c r="A49" s="194"/>
      <c r="B49" s="191" t="s">
        <v>296</v>
      </c>
      <c r="C49" s="191"/>
      <c r="D49" s="191"/>
      <c r="E49" s="191"/>
      <c r="F49" s="193">
        <f>SUM(F47,F45,F40,F26)</f>
        <v>0</v>
      </c>
    </row>
    <row r="50" spans="1:6" s="179" customFormat="1" ht="21.75" customHeight="1" x14ac:dyDescent="0.25">
      <c r="F50" s="180"/>
    </row>
    <row r="51" spans="1:6" s="181" customFormat="1" x14ac:dyDescent="0.25">
      <c r="A51" s="195"/>
      <c r="B51" s="196" t="s">
        <v>265</v>
      </c>
      <c r="C51" s="197"/>
      <c r="D51" s="197"/>
      <c r="E51" s="197"/>
      <c r="F51" s="198">
        <v>0</v>
      </c>
    </row>
    <row r="52" spans="1:6" s="179" customFormat="1" ht="29.25" customHeight="1" x14ac:dyDescent="0.25">
      <c r="F52" s="180"/>
    </row>
    <row r="53" spans="1:6" s="179" customFormat="1" ht="29.25" customHeight="1" x14ac:dyDescent="0.25">
      <c r="A53" s="194" t="s">
        <v>297</v>
      </c>
      <c r="B53" s="191"/>
      <c r="C53" s="191"/>
      <c r="D53" s="191"/>
      <c r="E53" s="191"/>
      <c r="F53" s="193">
        <f>F49+F51</f>
        <v>0</v>
      </c>
    </row>
    <row r="54" spans="1:6" s="179" customFormat="1" ht="29.25" customHeight="1" x14ac:dyDescent="0.25">
      <c r="F54" s="180"/>
    </row>
    <row r="55" spans="1:6" s="179" customFormat="1" ht="29.25" customHeight="1" x14ac:dyDescent="0.25">
      <c r="A55" s="194" t="s">
        <v>262</v>
      </c>
      <c r="B55" s="191"/>
      <c r="C55" s="191"/>
      <c r="D55" s="191"/>
      <c r="E55" s="191"/>
      <c r="F55" s="193">
        <f>F53*0.22</f>
        <v>0</v>
      </c>
    </row>
    <row r="56" spans="1:6" s="179" customFormat="1" ht="29.25" customHeight="1" x14ac:dyDescent="0.25">
      <c r="A56" s="199"/>
      <c r="B56" s="200"/>
      <c r="C56" s="200"/>
      <c r="D56" s="200"/>
      <c r="E56" s="200"/>
      <c r="F56" s="201"/>
    </row>
    <row r="57" spans="1:6" s="179" customFormat="1" ht="29.25" customHeight="1" x14ac:dyDescent="0.25">
      <c r="A57" s="194" t="s">
        <v>263</v>
      </c>
      <c r="B57" s="191"/>
      <c r="C57" s="191"/>
      <c r="D57" s="191"/>
      <c r="E57" s="191"/>
      <c r="F57" s="193">
        <f>SUM(F53,F55)</f>
        <v>0</v>
      </c>
    </row>
    <row r="58" spans="1:6" s="183" customFormat="1" x14ac:dyDescent="0.25">
      <c r="A58" s="182"/>
      <c r="F58" s="184"/>
    </row>
    <row r="59" spans="1:6" customFormat="1" x14ac:dyDescent="0.25">
      <c r="A59" s="2" t="s">
        <v>13</v>
      </c>
      <c r="F59" s="13"/>
    </row>
    <row r="60" spans="1:6" customFormat="1" x14ac:dyDescent="0.25">
      <c r="A60" s="130" t="s">
        <v>32</v>
      </c>
    </row>
    <row r="61" spans="1:6" customFormat="1" x14ac:dyDescent="0.25">
      <c r="A61" s="130" t="s">
        <v>31</v>
      </c>
    </row>
    <row r="62" spans="1:6" customFormat="1" x14ac:dyDescent="0.25">
      <c r="A62" s="131" t="s">
        <v>14</v>
      </c>
    </row>
    <row r="63" spans="1:6" customFormat="1" x14ac:dyDescent="0.25"/>
  </sheetData>
  <sheetProtection algorithmName="SHA-512" hashValue="mgwbnvmPnDOv6uNE0atnP19luZ3IFn6DRMbCLR6C3CxMfaV+nt88+ar89QmJ96MYCFiohhsn8wse6xY6Wb8LuA==" saltValue="OcG5IZ61eFvsQ33MTGdacw==" spinCount="100000" sheet="1" objects="1" scenarios="1"/>
  <pageMargins left="0.7" right="0.7" top="0.75" bottom="0.75" header="0.3" footer="0.3"/>
  <pageSetup paperSize="9" orientation="portrait" r:id="rId1"/>
  <headerFooter>
    <oddHeader>&amp;L&amp;8&amp;F</oddHeader>
    <oddFooter xml:space="preserve">&amp;C&amp;8&amp;A&amp;R&amp;8&amp;P   od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43"/>
  <sheetViews>
    <sheetView view="pageBreakPreview" zoomScale="85" zoomScaleNormal="100" zoomScaleSheetLayoutView="85" workbookViewId="0">
      <selection activeCell="E18" sqref="E18"/>
    </sheetView>
  </sheetViews>
  <sheetFormatPr defaultColWidth="9.140625" defaultRowHeight="15" x14ac:dyDescent="0.25"/>
  <cols>
    <col min="1" max="1" width="3.42578125" style="75" customWidth="1"/>
    <col min="2" max="2" width="39.140625" style="4" customWidth="1"/>
    <col min="3" max="3" width="4.7109375" style="4" customWidth="1"/>
    <col min="4" max="4" width="12.140625" style="106" customWidth="1"/>
    <col min="5" max="5" width="9.5703125" style="59" customWidth="1"/>
    <col min="6" max="6" width="17.28515625" style="71" customWidth="1"/>
    <col min="7" max="16384" width="9.140625" style="61"/>
  </cols>
  <sheetData>
    <row r="2" spans="1:6" ht="18.75" x14ac:dyDescent="0.3">
      <c r="A2" s="69" t="s">
        <v>47</v>
      </c>
      <c r="B2" s="105" t="s">
        <v>46</v>
      </c>
    </row>
    <row r="4" spans="1:6" ht="15.75" thickBot="1" x14ac:dyDescent="0.3">
      <c r="A4" s="72"/>
      <c r="B4" s="72"/>
      <c r="C4" s="73"/>
      <c r="D4" s="74"/>
      <c r="E4" s="62"/>
      <c r="F4" s="98"/>
    </row>
    <row r="5" spans="1:6" x14ac:dyDescent="0.25">
      <c r="B5" s="75"/>
      <c r="C5" s="70"/>
      <c r="D5" s="71"/>
      <c r="E5" s="60"/>
      <c r="F5" s="97"/>
    </row>
    <row r="6" spans="1:6" x14ac:dyDescent="0.25">
      <c r="B6" s="76" t="s">
        <v>33</v>
      </c>
      <c r="C6" s="70"/>
      <c r="D6" s="71"/>
      <c r="E6" s="60"/>
      <c r="F6" s="97"/>
    </row>
    <row r="7" spans="1:6" ht="60.75" x14ac:dyDescent="0.3">
      <c r="A7" s="77" t="s">
        <v>34</v>
      </c>
      <c r="B7" s="107" t="s">
        <v>21</v>
      </c>
      <c r="C7" s="70"/>
      <c r="D7" s="108"/>
      <c r="E7" s="60"/>
      <c r="F7" s="97"/>
    </row>
    <row r="8" spans="1:6" ht="30" x14ac:dyDescent="0.25">
      <c r="A8" s="77" t="s">
        <v>34</v>
      </c>
      <c r="B8" s="76" t="s">
        <v>164</v>
      </c>
      <c r="C8" s="70"/>
      <c r="D8" s="71"/>
      <c r="E8" s="60"/>
      <c r="F8" s="97"/>
    </row>
    <row r="9" spans="1:6" ht="45" x14ac:dyDescent="0.25">
      <c r="A9" s="77" t="s">
        <v>34</v>
      </c>
      <c r="B9" s="107" t="s">
        <v>163</v>
      </c>
      <c r="C9" s="70"/>
      <c r="D9" s="71"/>
      <c r="E9" s="60"/>
      <c r="F9" s="97"/>
    </row>
    <row r="10" spans="1:6" ht="45" x14ac:dyDescent="0.25">
      <c r="A10" s="77" t="s">
        <v>34</v>
      </c>
      <c r="B10" s="76" t="s">
        <v>165</v>
      </c>
      <c r="C10" s="70"/>
      <c r="D10" s="71"/>
      <c r="E10" s="60"/>
      <c r="F10" s="97"/>
    </row>
    <row r="11" spans="1:6" ht="15.75" thickBot="1" x14ac:dyDescent="0.3">
      <c r="A11" s="72"/>
      <c r="B11" s="72"/>
      <c r="C11" s="73"/>
      <c r="D11" s="74"/>
      <c r="E11" s="62"/>
      <c r="F11" s="98"/>
    </row>
    <row r="13" spans="1:6" x14ac:dyDescent="0.25">
      <c r="A13" s="77" t="s">
        <v>15</v>
      </c>
      <c r="B13" s="109" t="s">
        <v>0</v>
      </c>
    </row>
    <row r="15" spans="1:6" x14ac:dyDescent="0.25">
      <c r="A15" s="80"/>
      <c r="B15" s="110" t="s">
        <v>16</v>
      </c>
      <c r="C15" s="82" t="s">
        <v>17</v>
      </c>
      <c r="D15" s="82" t="s">
        <v>18</v>
      </c>
      <c r="E15" s="63" t="s">
        <v>19</v>
      </c>
      <c r="F15" s="83" t="s">
        <v>20</v>
      </c>
    </row>
    <row r="17" spans="1:6" ht="45" x14ac:dyDescent="0.25">
      <c r="A17" s="84" t="s">
        <v>22</v>
      </c>
      <c r="B17" s="85" t="s">
        <v>25</v>
      </c>
    </row>
    <row r="18" spans="1:6" x14ac:dyDescent="0.25">
      <c r="B18" s="111" t="s">
        <v>23</v>
      </c>
      <c r="C18" s="4" t="s">
        <v>60</v>
      </c>
      <c r="D18" s="106">
        <v>1</v>
      </c>
      <c r="E18" s="59">
        <v>0</v>
      </c>
      <c r="F18" s="71">
        <f>D18*E18</f>
        <v>0</v>
      </c>
    </row>
    <row r="21" spans="1:6" ht="45" x14ac:dyDescent="0.25">
      <c r="A21" s="84" t="s">
        <v>26</v>
      </c>
      <c r="B21" s="85" t="s">
        <v>28</v>
      </c>
    </row>
    <row r="22" spans="1:6" ht="60" x14ac:dyDescent="0.25">
      <c r="B22" s="112" t="s">
        <v>27</v>
      </c>
    </row>
    <row r="23" spans="1:6" x14ac:dyDescent="0.25">
      <c r="B23" s="111" t="s">
        <v>23</v>
      </c>
      <c r="C23" s="4" t="s">
        <v>24</v>
      </c>
      <c r="D23" s="106">
        <v>613.20000000000005</v>
      </c>
      <c r="E23" s="59">
        <v>0</v>
      </c>
      <c r="F23" s="71">
        <f>D23*E23</f>
        <v>0</v>
      </c>
    </row>
    <row r="24" spans="1:6" x14ac:dyDescent="0.25">
      <c r="B24" s="111"/>
    </row>
    <row r="25" spans="1:6" x14ac:dyDescent="0.25">
      <c r="A25" s="87"/>
      <c r="B25" s="113"/>
      <c r="C25" s="114"/>
      <c r="D25" s="115"/>
      <c r="E25" s="65"/>
      <c r="F25" s="89"/>
    </row>
    <row r="26" spans="1:6" x14ac:dyDescent="0.25">
      <c r="B26" s="111"/>
    </row>
    <row r="27" spans="1:6" x14ac:dyDescent="0.25">
      <c r="A27" s="87"/>
      <c r="B27" s="116" t="s">
        <v>272</v>
      </c>
      <c r="C27" s="114"/>
      <c r="D27" s="115"/>
      <c r="E27" s="65"/>
      <c r="F27" s="118">
        <f>SUM(F18,F23)</f>
        <v>0</v>
      </c>
    </row>
    <row r="28" spans="1:6" x14ac:dyDescent="0.25">
      <c r="B28" s="109"/>
    </row>
    <row r="29" spans="1:6" x14ac:dyDescent="0.25">
      <c r="A29" s="77" t="s">
        <v>29</v>
      </c>
      <c r="B29" s="109" t="s">
        <v>30</v>
      </c>
    </row>
    <row r="31" spans="1:6" x14ac:dyDescent="0.25">
      <c r="A31" s="80"/>
      <c r="B31" s="110" t="s">
        <v>16</v>
      </c>
      <c r="C31" s="82" t="s">
        <v>17</v>
      </c>
      <c r="D31" s="82" t="s">
        <v>18</v>
      </c>
      <c r="E31" s="63" t="s">
        <v>19</v>
      </c>
      <c r="F31" s="83" t="s">
        <v>20</v>
      </c>
    </row>
    <row r="33" spans="1:6" ht="45" x14ac:dyDescent="0.25">
      <c r="A33" s="84" t="s">
        <v>22</v>
      </c>
      <c r="B33" s="85" t="s">
        <v>25</v>
      </c>
    </row>
    <row r="34" spans="1:6" x14ac:dyDescent="0.25">
      <c r="B34" s="111" t="s">
        <v>23</v>
      </c>
      <c r="C34" s="4" t="s">
        <v>60</v>
      </c>
      <c r="D34" s="106">
        <v>1</v>
      </c>
      <c r="E34" s="59">
        <v>0</v>
      </c>
      <c r="F34" s="71">
        <f>D34*E34</f>
        <v>0</v>
      </c>
    </row>
    <row r="37" spans="1:6" ht="45" x14ac:dyDescent="0.25">
      <c r="A37" s="84" t="s">
        <v>26</v>
      </c>
      <c r="B37" s="85" t="s">
        <v>28</v>
      </c>
    </row>
    <row r="38" spans="1:6" ht="60" x14ac:dyDescent="0.25">
      <c r="B38" s="112" t="s">
        <v>27</v>
      </c>
    </row>
    <row r="39" spans="1:6" x14ac:dyDescent="0.25">
      <c r="B39" s="111" t="s">
        <v>23</v>
      </c>
      <c r="C39" s="4" t="s">
        <v>24</v>
      </c>
      <c r="D39" s="106">
        <v>439.17</v>
      </c>
      <c r="E39" s="59">
        <v>0</v>
      </c>
      <c r="F39" s="71">
        <f>D39*E39</f>
        <v>0</v>
      </c>
    </row>
    <row r="41" spans="1:6" x14ac:dyDescent="0.25">
      <c r="A41" s="87"/>
      <c r="B41" s="114"/>
      <c r="C41" s="114"/>
      <c r="D41" s="115"/>
      <c r="E41" s="65"/>
      <c r="F41" s="89"/>
    </row>
    <row r="43" spans="1:6" x14ac:dyDescent="0.25">
      <c r="A43" s="87"/>
      <c r="B43" s="117" t="s">
        <v>273</v>
      </c>
      <c r="C43" s="114"/>
      <c r="D43" s="115"/>
      <c r="E43" s="65"/>
      <c r="F43" s="118">
        <f>SUM(F34,F39)</f>
        <v>0</v>
      </c>
    </row>
  </sheetData>
  <sheetProtection algorithmName="SHA-512" hashValue="U7ygdRvwjvt0+oAPDPru/WMAIMtVxp0tj3XPgt2cuDJqYnhmaVMI/RAPA33wau8R3k+T5n4i+4RStuJF+QA9YQ==" saltValue="wDbBrww7O21p0YEHX8ykWg==" spinCount="100000" sheet="1" objects="1" scenarios="1"/>
  <pageMargins left="0.7" right="0.7" top="0.75" bottom="0.75" header="0.3" footer="0.3"/>
  <pageSetup paperSize="9" scale="61" orientation="portrait" r:id="rId1"/>
  <headerFooter>
    <oddHeader>&amp;L&amp;8&amp;F</oddHeader>
    <oddFooter xml:space="preserve">&amp;C&amp;8&amp;A&amp;R&amp;8&amp;P   od   &amp;N  </oddFooter>
  </headerFooter>
  <rowBreaks count="1" manualBreakCount="1">
    <brk id="2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198"/>
  <sheetViews>
    <sheetView view="pageBreakPreview" topLeftCell="A13" zoomScaleNormal="100" zoomScaleSheetLayoutView="100" workbookViewId="0">
      <selection activeCell="F20" sqref="F20"/>
    </sheetView>
  </sheetViews>
  <sheetFormatPr defaultColWidth="9.140625" defaultRowHeight="15" x14ac:dyDescent="0.25"/>
  <cols>
    <col min="1" max="1" width="3.42578125" style="150" customWidth="1"/>
    <col min="2" max="2" width="39.140625" style="150" customWidth="1"/>
    <col min="3" max="3" width="4.7109375" style="143" customWidth="1"/>
    <col min="4" max="4" width="12.140625" style="144" customWidth="1"/>
    <col min="5" max="5" width="9.5703125" style="60" customWidth="1"/>
    <col min="6" max="6" width="17.28515625" style="145" customWidth="1"/>
    <col min="7" max="16384" width="9.140625" style="61"/>
  </cols>
  <sheetData>
    <row r="2" spans="1:6" ht="18.75" x14ac:dyDescent="0.25">
      <c r="A2" s="142" t="s">
        <v>48</v>
      </c>
      <c r="B2" s="142" t="s">
        <v>50</v>
      </c>
    </row>
    <row r="4" spans="1:6" ht="15.75" thickBot="1" x14ac:dyDescent="0.3">
      <c r="A4" s="146"/>
      <c r="B4" s="146"/>
      <c r="C4" s="147"/>
      <c r="D4" s="148"/>
      <c r="E4" s="62"/>
      <c r="F4" s="149"/>
    </row>
    <row r="6" spans="1:6" x14ac:dyDescent="0.25">
      <c r="B6" s="151" t="s">
        <v>33</v>
      </c>
    </row>
    <row r="7" spans="1:6" ht="47.45" customHeight="1" x14ac:dyDescent="0.25">
      <c r="A7" s="152" t="s">
        <v>34</v>
      </c>
      <c r="B7" s="151" t="s">
        <v>162</v>
      </c>
    </row>
    <row r="8" spans="1:6" ht="33" customHeight="1" x14ac:dyDescent="0.25">
      <c r="A8" s="152" t="s">
        <v>34</v>
      </c>
      <c r="B8" s="151" t="s">
        <v>160</v>
      </c>
    </row>
    <row r="9" spans="1:6" ht="45" x14ac:dyDescent="0.25">
      <c r="A9" s="152" t="s">
        <v>34</v>
      </c>
      <c r="B9" s="151" t="s">
        <v>166</v>
      </c>
    </row>
    <row r="10" spans="1:6" ht="45" x14ac:dyDescent="0.25">
      <c r="A10" s="152" t="s">
        <v>34</v>
      </c>
      <c r="B10" s="151" t="s">
        <v>37</v>
      </c>
    </row>
    <row r="11" spans="1:6" ht="15.75" thickBot="1" x14ac:dyDescent="0.3">
      <c r="A11" s="146"/>
      <c r="B11" s="146"/>
      <c r="C11" s="147"/>
      <c r="D11" s="148"/>
      <c r="E11" s="62"/>
      <c r="F11" s="149"/>
    </row>
    <row r="13" spans="1:6" ht="15.75" x14ac:dyDescent="0.25">
      <c r="A13" s="153" t="s">
        <v>15</v>
      </c>
      <c r="B13" s="153" t="s">
        <v>0</v>
      </c>
    </row>
    <row r="15" spans="1:6" x14ac:dyDescent="0.25">
      <c r="A15" s="154"/>
      <c r="B15" s="155" t="s">
        <v>16</v>
      </c>
      <c r="C15" s="156" t="s">
        <v>17</v>
      </c>
      <c r="D15" s="157" t="s">
        <v>18</v>
      </c>
      <c r="E15" s="64" t="s">
        <v>43</v>
      </c>
      <c r="F15" s="158" t="s">
        <v>20</v>
      </c>
    </row>
    <row r="16" spans="1:6" x14ac:dyDescent="0.25">
      <c r="B16" s="151"/>
    </row>
    <row r="17" spans="1:6" ht="79.5" customHeight="1" x14ac:dyDescent="0.25">
      <c r="B17" s="151" t="s">
        <v>44</v>
      </c>
    </row>
    <row r="18" spans="1:6" ht="14.45" customHeight="1" x14ac:dyDescent="0.25"/>
    <row r="19" spans="1:6" ht="42.95" customHeight="1" x14ac:dyDescent="0.25">
      <c r="A19" s="159" t="s">
        <v>22</v>
      </c>
      <c r="B19" s="160" t="s">
        <v>51</v>
      </c>
    </row>
    <row r="20" spans="1:6" ht="14.45" customHeight="1" x14ac:dyDescent="0.25">
      <c r="A20" s="159"/>
      <c r="B20" s="160"/>
    </row>
    <row r="21" spans="1:6" ht="30" x14ac:dyDescent="0.25">
      <c r="A21" s="150" t="s">
        <v>39</v>
      </c>
      <c r="B21" s="160" t="s">
        <v>56</v>
      </c>
      <c r="C21" s="143" t="s">
        <v>52</v>
      </c>
      <c r="D21" s="161">
        <v>55</v>
      </c>
      <c r="E21" s="60">
        <v>0</v>
      </c>
      <c r="F21" s="145">
        <f>D21*E21</f>
        <v>0</v>
      </c>
    </row>
    <row r="22" spans="1:6" ht="92.1" customHeight="1" x14ac:dyDescent="0.25">
      <c r="B22" s="162" t="s">
        <v>219</v>
      </c>
    </row>
    <row r="24" spans="1:6" ht="45.95" customHeight="1" x14ac:dyDescent="0.25">
      <c r="A24" s="159" t="s">
        <v>26</v>
      </c>
      <c r="B24" s="160" t="s">
        <v>53</v>
      </c>
    </row>
    <row r="26" spans="1:6" x14ac:dyDescent="0.25">
      <c r="A26" s="150" t="s">
        <v>39</v>
      </c>
      <c r="B26" s="150" t="s">
        <v>57</v>
      </c>
      <c r="C26" s="143" t="s">
        <v>24</v>
      </c>
      <c r="D26" s="144">
        <v>50</v>
      </c>
      <c r="E26" s="68">
        <v>0</v>
      </c>
      <c r="F26" s="145">
        <f>D26*E26</f>
        <v>0</v>
      </c>
    </row>
    <row r="29" spans="1:6" x14ac:dyDescent="0.25">
      <c r="A29" s="163" t="s">
        <v>45</v>
      </c>
      <c r="B29" s="164" t="s">
        <v>38</v>
      </c>
    </row>
    <row r="31" spans="1:6" ht="45" x14ac:dyDescent="0.25">
      <c r="A31" s="159" t="s">
        <v>58</v>
      </c>
      <c r="B31" s="160" t="s">
        <v>63</v>
      </c>
    </row>
    <row r="32" spans="1:6" x14ac:dyDescent="0.25">
      <c r="B32" s="150" t="s">
        <v>59</v>
      </c>
      <c r="C32" s="143" t="s">
        <v>60</v>
      </c>
      <c r="D32" s="144">
        <v>1</v>
      </c>
      <c r="E32" s="60">
        <v>0</v>
      </c>
      <c r="F32" s="145">
        <f>D32*E32</f>
        <v>0</v>
      </c>
    </row>
    <row r="33" spans="1:6" x14ac:dyDescent="0.25">
      <c r="B33" s="159"/>
    </row>
    <row r="34" spans="1:6" ht="45" x14ac:dyDescent="0.25">
      <c r="A34" s="159" t="s">
        <v>61</v>
      </c>
      <c r="B34" s="160" t="s">
        <v>62</v>
      </c>
    </row>
    <row r="35" spans="1:6" x14ac:dyDescent="0.25">
      <c r="B35" s="150" t="s">
        <v>59</v>
      </c>
      <c r="C35" s="143" t="s">
        <v>60</v>
      </c>
      <c r="D35" s="144">
        <v>1</v>
      </c>
      <c r="E35" s="60">
        <v>0</v>
      </c>
      <c r="F35" s="145">
        <f>D35*E35</f>
        <v>0</v>
      </c>
    </row>
    <row r="37" spans="1:6" ht="60" x14ac:dyDescent="0.25">
      <c r="A37" s="159" t="s">
        <v>65</v>
      </c>
      <c r="B37" s="160" t="s">
        <v>64</v>
      </c>
    </row>
    <row r="38" spans="1:6" x14ac:dyDescent="0.25">
      <c r="B38" s="150" t="s">
        <v>59</v>
      </c>
      <c r="C38" s="143" t="s">
        <v>60</v>
      </c>
      <c r="D38" s="144">
        <v>1</v>
      </c>
      <c r="E38" s="60">
        <v>0</v>
      </c>
      <c r="F38" s="145">
        <f>D38*E38</f>
        <v>0</v>
      </c>
    </row>
    <row r="39" spans="1:6" ht="30" x14ac:dyDescent="0.25">
      <c r="B39" s="165" t="s">
        <v>137</v>
      </c>
    </row>
    <row r="41" spans="1:6" ht="60" x14ac:dyDescent="0.25">
      <c r="A41" s="159" t="s">
        <v>66</v>
      </c>
      <c r="B41" s="160" t="s">
        <v>67</v>
      </c>
    </row>
    <row r="42" spans="1:6" x14ac:dyDescent="0.25">
      <c r="B42" s="150" t="s">
        <v>59</v>
      </c>
      <c r="C42" s="143" t="s">
        <v>60</v>
      </c>
      <c r="D42" s="144">
        <v>1</v>
      </c>
      <c r="E42" s="60">
        <v>0</v>
      </c>
      <c r="F42" s="145">
        <f>D42*E42</f>
        <v>0</v>
      </c>
    </row>
    <row r="44" spans="1:6" ht="45" x14ac:dyDescent="0.25">
      <c r="A44" s="159" t="s">
        <v>68</v>
      </c>
      <c r="B44" s="160" t="s">
        <v>69</v>
      </c>
    </row>
    <row r="45" spans="1:6" x14ac:dyDescent="0.25">
      <c r="B45" s="150" t="s">
        <v>59</v>
      </c>
      <c r="C45" s="143" t="s">
        <v>60</v>
      </c>
      <c r="D45" s="144">
        <v>1</v>
      </c>
      <c r="E45" s="60">
        <v>0</v>
      </c>
      <c r="F45" s="145">
        <f>D45*E45</f>
        <v>0</v>
      </c>
    </row>
    <row r="47" spans="1:6" ht="45" x14ac:dyDescent="0.25">
      <c r="A47" s="159" t="s">
        <v>70</v>
      </c>
      <c r="B47" s="160" t="s">
        <v>71</v>
      </c>
    </row>
    <row r="48" spans="1:6" x14ac:dyDescent="0.25">
      <c r="B48" s="150" t="s">
        <v>59</v>
      </c>
      <c r="C48" s="143" t="s">
        <v>60</v>
      </c>
      <c r="D48" s="144">
        <v>1</v>
      </c>
      <c r="E48" s="60">
        <v>0</v>
      </c>
      <c r="F48" s="145">
        <f>D48*E48</f>
        <v>0</v>
      </c>
    </row>
    <row r="50" spans="1:6" ht="45" x14ac:dyDescent="0.25">
      <c r="A50" s="159" t="s">
        <v>72</v>
      </c>
      <c r="B50" s="160" t="s">
        <v>73</v>
      </c>
    </row>
    <row r="51" spans="1:6" x14ac:dyDescent="0.25">
      <c r="B51" s="150" t="s">
        <v>59</v>
      </c>
      <c r="C51" s="143" t="s">
        <v>60</v>
      </c>
      <c r="D51" s="144">
        <v>1</v>
      </c>
      <c r="E51" s="60">
        <v>0</v>
      </c>
      <c r="F51" s="145">
        <f>D51*E51</f>
        <v>0</v>
      </c>
    </row>
    <row r="52" spans="1:6" ht="30" x14ac:dyDescent="0.25">
      <c r="B52" s="165" t="s">
        <v>74</v>
      </c>
    </row>
    <row r="54" spans="1:6" ht="45" x14ac:dyDescent="0.25">
      <c r="A54" s="159" t="s">
        <v>75</v>
      </c>
      <c r="B54" s="160" t="s">
        <v>120</v>
      </c>
    </row>
    <row r="55" spans="1:6" x14ac:dyDescent="0.25">
      <c r="B55" s="150" t="s">
        <v>59</v>
      </c>
      <c r="C55" s="143" t="s">
        <v>60</v>
      </c>
      <c r="D55" s="144">
        <v>1</v>
      </c>
      <c r="E55" s="60">
        <v>0</v>
      </c>
      <c r="F55" s="145">
        <f>D55*E55</f>
        <v>0</v>
      </c>
    </row>
    <row r="57" spans="1:6" ht="45" x14ac:dyDescent="0.25">
      <c r="A57" s="159" t="s">
        <v>76</v>
      </c>
      <c r="B57" s="160" t="s">
        <v>78</v>
      </c>
    </row>
    <row r="58" spans="1:6" x14ac:dyDescent="0.25">
      <c r="B58" s="150" t="s">
        <v>59</v>
      </c>
      <c r="C58" s="143" t="s">
        <v>60</v>
      </c>
      <c r="D58" s="144">
        <v>1</v>
      </c>
      <c r="E58" s="60">
        <v>0</v>
      </c>
      <c r="F58" s="145">
        <f>D58*E58</f>
        <v>0</v>
      </c>
    </row>
    <row r="60" spans="1:6" ht="45" x14ac:dyDescent="0.25">
      <c r="A60" s="159" t="s">
        <v>77</v>
      </c>
      <c r="B60" s="160" t="s">
        <v>80</v>
      </c>
    </row>
    <row r="61" spans="1:6" x14ac:dyDescent="0.25">
      <c r="B61" s="150" t="s">
        <v>59</v>
      </c>
      <c r="C61" s="143" t="s">
        <v>60</v>
      </c>
      <c r="D61" s="144">
        <v>1</v>
      </c>
      <c r="E61" s="60">
        <v>0</v>
      </c>
      <c r="F61" s="145">
        <f>D61*E61</f>
        <v>0</v>
      </c>
    </row>
    <row r="63" spans="1:6" ht="45" x14ac:dyDescent="0.25">
      <c r="A63" s="159" t="s">
        <v>79</v>
      </c>
      <c r="B63" s="160" t="s">
        <v>85</v>
      </c>
    </row>
    <row r="64" spans="1:6" x14ac:dyDescent="0.25">
      <c r="B64" s="150" t="s">
        <v>59</v>
      </c>
      <c r="C64" s="143" t="s">
        <v>60</v>
      </c>
      <c r="D64" s="144">
        <v>1</v>
      </c>
      <c r="E64" s="60">
        <v>0</v>
      </c>
      <c r="F64" s="145">
        <f>D64*E64</f>
        <v>0</v>
      </c>
    </row>
    <row r="65" spans="1:6" ht="30" x14ac:dyDescent="0.25">
      <c r="B65" s="165" t="s">
        <v>81</v>
      </c>
    </row>
    <row r="66" spans="1:6" x14ac:dyDescent="0.25">
      <c r="B66" s="165"/>
    </row>
    <row r="68" spans="1:6" x14ac:dyDescent="0.25">
      <c r="A68" s="163" t="s">
        <v>82</v>
      </c>
      <c r="B68" s="164" t="s">
        <v>83</v>
      </c>
    </row>
    <row r="70" spans="1:6" ht="45" x14ac:dyDescent="0.25">
      <c r="A70" s="159" t="s">
        <v>84</v>
      </c>
      <c r="B70" s="160" t="s">
        <v>86</v>
      </c>
    </row>
    <row r="71" spans="1:6" x14ac:dyDescent="0.25">
      <c r="B71" s="150" t="s">
        <v>59</v>
      </c>
      <c r="C71" s="143" t="s">
        <v>60</v>
      </c>
      <c r="D71" s="144">
        <v>1</v>
      </c>
      <c r="E71" s="60">
        <v>0</v>
      </c>
      <c r="F71" s="145">
        <f>D71*E71</f>
        <v>0</v>
      </c>
    </row>
    <row r="73" spans="1:6" ht="45" x14ac:dyDescent="0.25">
      <c r="A73" s="159" t="s">
        <v>87</v>
      </c>
      <c r="B73" s="160" t="s">
        <v>88</v>
      </c>
    </row>
    <row r="74" spans="1:6" x14ac:dyDescent="0.25">
      <c r="B74" s="150" t="s">
        <v>59</v>
      </c>
      <c r="C74" s="143" t="s">
        <v>60</v>
      </c>
      <c r="D74" s="144">
        <v>1</v>
      </c>
      <c r="E74" s="60">
        <v>0</v>
      </c>
      <c r="F74" s="145">
        <f>D74*E74</f>
        <v>0</v>
      </c>
    </row>
    <row r="76" spans="1:6" ht="45" x14ac:dyDescent="0.25">
      <c r="A76" s="159" t="s">
        <v>89</v>
      </c>
      <c r="B76" s="160" t="s">
        <v>90</v>
      </c>
    </row>
    <row r="77" spans="1:6" x14ac:dyDescent="0.25">
      <c r="B77" s="150" t="s">
        <v>59</v>
      </c>
      <c r="C77" s="143" t="s">
        <v>60</v>
      </c>
      <c r="D77" s="144">
        <v>1</v>
      </c>
      <c r="E77" s="60">
        <v>0</v>
      </c>
      <c r="F77" s="145">
        <f>D77*E77</f>
        <v>0</v>
      </c>
    </row>
    <row r="78" spans="1:6" ht="30" x14ac:dyDescent="0.25">
      <c r="B78" s="165" t="s">
        <v>95</v>
      </c>
    </row>
    <row r="80" spans="1:6" ht="45" x14ac:dyDescent="0.25">
      <c r="A80" s="159" t="s">
        <v>91</v>
      </c>
      <c r="B80" s="160" t="s">
        <v>119</v>
      </c>
    </row>
    <row r="81" spans="1:6" x14ac:dyDescent="0.25">
      <c r="B81" s="150" t="s">
        <v>59</v>
      </c>
      <c r="C81" s="143" t="s">
        <v>60</v>
      </c>
      <c r="D81" s="144">
        <v>1</v>
      </c>
      <c r="E81" s="60">
        <v>0</v>
      </c>
      <c r="F81" s="145">
        <f>D81*E81</f>
        <v>0</v>
      </c>
    </row>
    <row r="83" spans="1:6" ht="45" x14ac:dyDescent="0.25">
      <c r="A83" s="159" t="s">
        <v>92</v>
      </c>
      <c r="B83" s="160" t="s">
        <v>93</v>
      </c>
    </row>
    <row r="84" spans="1:6" x14ac:dyDescent="0.25">
      <c r="B84" s="150" t="s">
        <v>59</v>
      </c>
      <c r="C84" s="143" t="s">
        <v>60</v>
      </c>
      <c r="D84" s="144">
        <v>1</v>
      </c>
      <c r="E84" s="60">
        <v>0</v>
      </c>
      <c r="F84" s="145">
        <f>D84*E84</f>
        <v>0</v>
      </c>
    </row>
    <row r="85" spans="1:6" ht="30" x14ac:dyDescent="0.25">
      <c r="B85" s="165" t="s">
        <v>94</v>
      </c>
    </row>
    <row r="87" spans="1:6" ht="45" x14ac:dyDescent="0.25">
      <c r="A87" s="159" t="s">
        <v>96</v>
      </c>
      <c r="B87" s="160" t="s">
        <v>97</v>
      </c>
    </row>
    <row r="88" spans="1:6" x14ac:dyDescent="0.25">
      <c r="B88" s="150" t="s">
        <v>59</v>
      </c>
      <c r="C88" s="143" t="s">
        <v>60</v>
      </c>
      <c r="D88" s="144">
        <v>1</v>
      </c>
      <c r="E88" s="60">
        <v>0</v>
      </c>
      <c r="F88" s="145">
        <f>D88*E88</f>
        <v>0</v>
      </c>
    </row>
    <row r="90" spans="1:6" ht="45" x14ac:dyDescent="0.25">
      <c r="A90" s="159" t="s">
        <v>98</v>
      </c>
      <c r="B90" s="160" t="s">
        <v>99</v>
      </c>
    </row>
    <row r="91" spans="1:6" x14ac:dyDescent="0.25">
      <c r="B91" s="150" t="s">
        <v>59</v>
      </c>
      <c r="C91" s="143" t="s">
        <v>60</v>
      </c>
      <c r="D91" s="144">
        <v>1</v>
      </c>
      <c r="E91" s="60">
        <v>0</v>
      </c>
      <c r="F91" s="145">
        <f>D91*E91</f>
        <v>0</v>
      </c>
    </row>
    <row r="92" spans="1:6" ht="30" x14ac:dyDescent="0.25">
      <c r="B92" s="165" t="s">
        <v>100</v>
      </c>
    </row>
    <row r="93" spans="1:6" x14ac:dyDescent="0.25">
      <c r="B93" s="165"/>
    </row>
    <row r="95" spans="1:6" x14ac:dyDescent="0.25">
      <c r="A95" s="163" t="s">
        <v>101</v>
      </c>
      <c r="B95" s="164" t="s">
        <v>102</v>
      </c>
    </row>
    <row r="97" spans="1:6" ht="45" x14ac:dyDescent="0.25">
      <c r="A97" s="159" t="s">
        <v>103</v>
      </c>
      <c r="B97" s="160" t="s">
        <v>104</v>
      </c>
    </row>
    <row r="98" spans="1:6" x14ac:dyDescent="0.25">
      <c r="B98" s="150" t="s">
        <v>59</v>
      </c>
      <c r="C98" s="143" t="s">
        <v>60</v>
      </c>
      <c r="D98" s="144">
        <v>1</v>
      </c>
      <c r="E98" s="60">
        <v>0</v>
      </c>
      <c r="F98" s="145">
        <f>D98*E98</f>
        <v>0</v>
      </c>
    </row>
    <row r="99" spans="1:6" ht="30" x14ac:dyDescent="0.25">
      <c r="B99" s="165" t="s">
        <v>105</v>
      </c>
    </row>
    <row r="101" spans="1:6" ht="45" x14ac:dyDescent="0.25">
      <c r="A101" s="159" t="s">
        <v>106</v>
      </c>
      <c r="B101" s="160" t="s">
        <v>107</v>
      </c>
    </row>
    <row r="102" spans="1:6" x14ac:dyDescent="0.25">
      <c r="B102" s="150" t="s">
        <v>59</v>
      </c>
      <c r="C102" s="143" t="s">
        <v>60</v>
      </c>
      <c r="D102" s="144">
        <v>1</v>
      </c>
      <c r="E102" s="60">
        <v>0</v>
      </c>
      <c r="F102" s="145">
        <f>D102*E102</f>
        <v>0</v>
      </c>
    </row>
    <row r="103" spans="1:6" ht="30" x14ac:dyDescent="0.25">
      <c r="B103" s="165" t="s">
        <v>105</v>
      </c>
    </row>
    <row r="105" spans="1:6" ht="45" x14ac:dyDescent="0.25">
      <c r="A105" s="159" t="s">
        <v>108</v>
      </c>
      <c r="B105" s="160" t="s">
        <v>109</v>
      </c>
    </row>
    <row r="106" spans="1:6" x14ac:dyDescent="0.25">
      <c r="B106" s="150" t="s">
        <v>59</v>
      </c>
      <c r="C106" s="143" t="s">
        <v>60</v>
      </c>
      <c r="D106" s="144">
        <v>1</v>
      </c>
      <c r="E106" s="60">
        <v>0</v>
      </c>
      <c r="F106" s="145">
        <f>D106*E106</f>
        <v>0</v>
      </c>
    </row>
    <row r="107" spans="1:6" ht="30" x14ac:dyDescent="0.25">
      <c r="B107" s="165" t="s">
        <v>105</v>
      </c>
    </row>
    <row r="108" spans="1:6" x14ac:dyDescent="0.25">
      <c r="B108" s="165"/>
    </row>
    <row r="110" spans="1:6" x14ac:dyDescent="0.25">
      <c r="A110" s="163" t="s">
        <v>110</v>
      </c>
      <c r="B110" s="164" t="s">
        <v>111</v>
      </c>
    </row>
    <row r="112" spans="1:6" ht="45" x14ac:dyDescent="0.25">
      <c r="A112" s="159" t="s">
        <v>112</v>
      </c>
      <c r="B112" s="160" t="s">
        <v>113</v>
      </c>
    </row>
    <row r="113" spans="1:6" x14ac:dyDescent="0.25">
      <c r="B113" s="150" t="s">
        <v>59</v>
      </c>
      <c r="C113" s="143" t="s">
        <v>60</v>
      </c>
      <c r="D113" s="144">
        <v>1</v>
      </c>
      <c r="E113" s="60">
        <v>0</v>
      </c>
      <c r="F113" s="145">
        <f>D113*E113</f>
        <v>0</v>
      </c>
    </row>
    <row r="115" spans="1:6" ht="45" x14ac:dyDescent="0.25">
      <c r="A115" s="159" t="s">
        <v>114</v>
      </c>
      <c r="B115" s="160" t="s">
        <v>115</v>
      </c>
    </row>
    <row r="116" spans="1:6" x14ac:dyDescent="0.25">
      <c r="B116" s="150" t="s">
        <v>59</v>
      </c>
      <c r="C116" s="143" t="s">
        <v>60</v>
      </c>
      <c r="D116" s="144">
        <v>1</v>
      </c>
      <c r="E116" s="60">
        <v>0</v>
      </c>
      <c r="F116" s="145">
        <f>D116*E116</f>
        <v>0</v>
      </c>
    </row>
    <row r="119" spans="1:6" x14ac:dyDescent="0.25">
      <c r="A119" s="163" t="s">
        <v>116</v>
      </c>
      <c r="B119" s="164" t="s">
        <v>117</v>
      </c>
    </row>
    <row r="121" spans="1:6" ht="60" x14ac:dyDescent="0.25">
      <c r="A121" s="159" t="s">
        <v>118</v>
      </c>
      <c r="B121" s="160" t="s">
        <v>121</v>
      </c>
    </row>
    <row r="122" spans="1:6" x14ac:dyDescent="0.25">
      <c r="B122" s="150" t="s">
        <v>59</v>
      </c>
      <c r="C122" s="143" t="s">
        <v>60</v>
      </c>
      <c r="D122" s="144">
        <v>1</v>
      </c>
      <c r="E122" s="60">
        <v>0</v>
      </c>
      <c r="F122" s="145">
        <f>D122*E122</f>
        <v>0</v>
      </c>
    </row>
    <row r="124" spans="1:6" ht="60" x14ac:dyDescent="0.25">
      <c r="A124" s="159" t="s">
        <v>122</v>
      </c>
      <c r="B124" s="160" t="s">
        <v>123</v>
      </c>
    </row>
    <row r="125" spans="1:6" x14ac:dyDescent="0.25">
      <c r="B125" s="150" t="s">
        <v>59</v>
      </c>
      <c r="C125" s="143" t="s">
        <v>60</v>
      </c>
      <c r="D125" s="144">
        <v>1</v>
      </c>
      <c r="E125" s="60">
        <v>0</v>
      </c>
      <c r="F125" s="145">
        <f>D125*E125</f>
        <v>0</v>
      </c>
    </row>
    <row r="127" spans="1:6" ht="45" x14ac:dyDescent="0.25">
      <c r="A127" s="159" t="s">
        <v>124</v>
      </c>
      <c r="B127" s="160" t="s">
        <v>125</v>
      </c>
    </row>
    <row r="128" spans="1:6" x14ac:dyDescent="0.25">
      <c r="B128" s="150" t="s">
        <v>59</v>
      </c>
      <c r="C128" s="143" t="s">
        <v>60</v>
      </c>
      <c r="D128" s="144">
        <v>1</v>
      </c>
      <c r="E128" s="60">
        <v>0</v>
      </c>
      <c r="F128" s="145">
        <f>D128*E128</f>
        <v>0</v>
      </c>
    </row>
    <row r="129" spans="1:6" ht="30" x14ac:dyDescent="0.25">
      <c r="B129" s="165" t="s">
        <v>127</v>
      </c>
    </row>
    <row r="131" spans="1:6" ht="60" x14ac:dyDescent="0.25">
      <c r="A131" s="159" t="s">
        <v>126</v>
      </c>
      <c r="B131" s="160" t="s">
        <v>128</v>
      </c>
    </row>
    <row r="132" spans="1:6" x14ac:dyDescent="0.25">
      <c r="B132" s="150" t="s">
        <v>59</v>
      </c>
      <c r="C132" s="143" t="s">
        <v>60</v>
      </c>
      <c r="D132" s="144">
        <v>1</v>
      </c>
      <c r="E132" s="60">
        <v>0</v>
      </c>
      <c r="F132" s="145">
        <f>D132*E132</f>
        <v>0</v>
      </c>
    </row>
    <row r="133" spans="1:6" ht="30" x14ac:dyDescent="0.25">
      <c r="B133" s="165" t="s">
        <v>141</v>
      </c>
    </row>
    <row r="135" spans="1:6" ht="60" x14ac:dyDescent="0.25">
      <c r="A135" s="159" t="s">
        <v>129</v>
      </c>
      <c r="B135" s="160" t="s">
        <v>130</v>
      </c>
    </row>
    <row r="136" spans="1:6" x14ac:dyDescent="0.25">
      <c r="B136" s="150" t="s">
        <v>59</v>
      </c>
      <c r="C136" s="143" t="s">
        <v>60</v>
      </c>
      <c r="D136" s="144">
        <v>1</v>
      </c>
      <c r="E136" s="60">
        <v>0</v>
      </c>
      <c r="F136" s="145">
        <f>D136*E136</f>
        <v>0</v>
      </c>
    </row>
    <row r="138" spans="1:6" ht="45" x14ac:dyDescent="0.25">
      <c r="A138" s="159" t="s">
        <v>131</v>
      </c>
      <c r="B138" s="160" t="s">
        <v>132</v>
      </c>
    </row>
    <row r="139" spans="1:6" x14ac:dyDescent="0.25">
      <c r="B139" s="150" t="s">
        <v>59</v>
      </c>
      <c r="C139" s="143" t="s">
        <v>60</v>
      </c>
      <c r="D139" s="144">
        <v>1</v>
      </c>
      <c r="E139" s="60">
        <v>0</v>
      </c>
      <c r="F139" s="145">
        <f>D139*E139</f>
        <v>0</v>
      </c>
    </row>
    <row r="140" spans="1:6" ht="30" x14ac:dyDescent="0.25">
      <c r="B140" s="165" t="s">
        <v>133</v>
      </c>
    </row>
    <row r="142" spans="1:6" ht="45" x14ac:dyDescent="0.25">
      <c r="A142" s="159" t="s">
        <v>131</v>
      </c>
      <c r="B142" s="160" t="s">
        <v>134</v>
      </c>
    </row>
    <row r="143" spans="1:6" x14ac:dyDescent="0.25">
      <c r="B143" s="150" t="s">
        <v>59</v>
      </c>
      <c r="C143" s="143" t="s">
        <v>60</v>
      </c>
      <c r="D143" s="144">
        <v>1</v>
      </c>
      <c r="E143" s="60">
        <v>0</v>
      </c>
      <c r="F143" s="145">
        <f>D143*E143</f>
        <v>0</v>
      </c>
    </row>
    <row r="144" spans="1:6" ht="30" x14ac:dyDescent="0.25">
      <c r="B144" s="165" t="s">
        <v>135</v>
      </c>
    </row>
    <row r="146" spans="1:6" x14ac:dyDescent="0.25">
      <c r="A146" s="159"/>
      <c r="B146" s="160"/>
    </row>
    <row r="147" spans="1:6" x14ac:dyDescent="0.25">
      <c r="B147" s="166" t="s">
        <v>42</v>
      </c>
    </row>
    <row r="149" spans="1:6" ht="60" x14ac:dyDescent="0.25">
      <c r="A149" s="159" t="s">
        <v>136</v>
      </c>
      <c r="B149" s="160" t="s">
        <v>178</v>
      </c>
    </row>
    <row r="150" spans="1:6" ht="102" customHeight="1" x14ac:dyDescent="0.25">
      <c r="B150" s="165" t="s">
        <v>159</v>
      </c>
    </row>
    <row r="152" spans="1:6" x14ac:dyDescent="0.25">
      <c r="A152" s="150" t="s">
        <v>39</v>
      </c>
      <c r="B152" s="150" t="s">
        <v>138</v>
      </c>
      <c r="C152" s="143" t="s">
        <v>52</v>
      </c>
      <c r="D152" s="144">
        <v>1</v>
      </c>
      <c r="E152" s="60">
        <v>0</v>
      </c>
      <c r="F152" s="145">
        <f>D152*E152</f>
        <v>0</v>
      </c>
    </row>
    <row r="153" spans="1:6" x14ac:dyDescent="0.25">
      <c r="A153" s="150" t="s">
        <v>54</v>
      </c>
      <c r="B153" s="150" t="s">
        <v>139</v>
      </c>
      <c r="C153" s="143" t="s">
        <v>52</v>
      </c>
      <c r="D153" s="144">
        <v>5</v>
      </c>
      <c r="E153" s="60">
        <v>0</v>
      </c>
      <c r="F153" s="145">
        <f>D153*E153</f>
        <v>0</v>
      </c>
    </row>
    <row r="156" spans="1:6" x14ac:dyDescent="0.25">
      <c r="B156" s="166" t="s">
        <v>142</v>
      </c>
    </row>
    <row r="158" spans="1:6" ht="45" x14ac:dyDescent="0.25">
      <c r="A158" s="159" t="s">
        <v>140</v>
      </c>
      <c r="B158" s="160" t="s">
        <v>179</v>
      </c>
    </row>
    <row r="159" spans="1:6" ht="105" x14ac:dyDescent="0.25">
      <c r="B159" s="165" t="s">
        <v>143</v>
      </c>
    </row>
    <row r="161" spans="1:6" x14ac:dyDescent="0.25">
      <c r="A161" s="150" t="s">
        <v>39</v>
      </c>
      <c r="B161" s="150" t="s">
        <v>144</v>
      </c>
      <c r="C161" s="143" t="s">
        <v>52</v>
      </c>
      <c r="D161" s="144">
        <v>1</v>
      </c>
      <c r="E161" s="60">
        <v>0</v>
      </c>
      <c r="F161" s="145">
        <f>D161*E161</f>
        <v>0</v>
      </c>
    </row>
    <row r="162" spans="1:6" x14ac:dyDescent="0.25">
      <c r="A162" s="150" t="s">
        <v>54</v>
      </c>
      <c r="B162" s="150" t="s">
        <v>145</v>
      </c>
      <c r="C162" s="143" t="s">
        <v>52</v>
      </c>
      <c r="D162" s="144">
        <v>19</v>
      </c>
      <c r="E162" s="60">
        <v>0</v>
      </c>
      <c r="F162" s="145">
        <f>D162*E162</f>
        <v>0</v>
      </c>
    </row>
    <row r="163" spans="1:6" x14ac:dyDescent="0.25">
      <c r="A163" s="150" t="s">
        <v>55</v>
      </c>
      <c r="B163" s="150" t="s">
        <v>146</v>
      </c>
      <c r="C163" s="143" t="s">
        <v>52</v>
      </c>
      <c r="D163" s="144">
        <v>1</v>
      </c>
      <c r="E163" s="60">
        <v>0</v>
      </c>
      <c r="F163" s="145">
        <f>D163*E163</f>
        <v>0</v>
      </c>
    </row>
    <row r="165" spans="1:6" x14ac:dyDescent="0.25">
      <c r="A165" s="167"/>
      <c r="B165" s="167"/>
      <c r="C165" s="168"/>
      <c r="D165" s="169"/>
      <c r="E165" s="66"/>
      <c r="F165" s="170"/>
    </row>
    <row r="167" spans="1:6" x14ac:dyDescent="0.25">
      <c r="A167" s="167"/>
      <c r="B167" s="171" t="s">
        <v>270</v>
      </c>
      <c r="C167" s="168"/>
      <c r="D167" s="169"/>
      <c r="E167" s="66"/>
      <c r="F167" s="172">
        <f>SUM(F21,F26,F32,F35,F38,F42,F45,F48,F51,F55,F58,F61,F64,F71,F74,F77,F81,F84,F88,F91,F98,F102,F106,F113,F116,F122,F125,F128,F132,F136,F139,F143,F152,F153,F161,F162,F163)</f>
        <v>0</v>
      </c>
    </row>
    <row r="170" spans="1:6" ht="15.75" x14ac:dyDescent="0.25">
      <c r="A170" s="153" t="s">
        <v>29</v>
      </c>
      <c r="B170" s="153" t="s">
        <v>30</v>
      </c>
    </row>
    <row r="172" spans="1:6" x14ac:dyDescent="0.25">
      <c r="A172" s="154"/>
      <c r="B172" s="155" t="s">
        <v>16</v>
      </c>
      <c r="C172" s="156" t="s">
        <v>17</v>
      </c>
      <c r="D172" s="157" t="s">
        <v>18</v>
      </c>
      <c r="E172" s="64" t="s">
        <v>43</v>
      </c>
      <c r="F172" s="158" t="s">
        <v>20</v>
      </c>
    </row>
    <row r="173" spans="1:6" x14ac:dyDescent="0.25">
      <c r="B173" s="151"/>
    </row>
    <row r="174" spans="1:6" ht="78" customHeight="1" x14ac:dyDescent="0.25">
      <c r="B174" s="151" t="s">
        <v>44</v>
      </c>
    </row>
    <row r="176" spans="1:6" ht="75" x14ac:dyDescent="0.25">
      <c r="A176" s="159" t="s">
        <v>147</v>
      </c>
      <c r="B176" s="160" t="s">
        <v>51</v>
      </c>
    </row>
    <row r="177" spans="1:6" x14ac:dyDescent="0.25">
      <c r="A177" s="159"/>
      <c r="B177" s="160"/>
    </row>
    <row r="178" spans="1:6" ht="30" x14ac:dyDescent="0.25">
      <c r="A178" s="150" t="s">
        <v>39</v>
      </c>
      <c r="B178" s="160" t="s">
        <v>56</v>
      </c>
      <c r="C178" s="143" t="s">
        <v>52</v>
      </c>
      <c r="D178" s="161">
        <v>77</v>
      </c>
      <c r="E178" s="60">
        <v>0</v>
      </c>
      <c r="F178" s="145">
        <f>D178*E178</f>
        <v>0</v>
      </c>
    </row>
    <row r="179" spans="1:6" ht="105" x14ac:dyDescent="0.25">
      <c r="B179" s="162" t="s">
        <v>219</v>
      </c>
    </row>
    <row r="181" spans="1:6" ht="47.1" customHeight="1" x14ac:dyDescent="0.25">
      <c r="A181" s="159" t="s">
        <v>148</v>
      </c>
      <c r="B181" s="160" t="s">
        <v>53</v>
      </c>
    </row>
    <row r="183" spans="1:6" x14ac:dyDescent="0.25">
      <c r="A183" s="150" t="s">
        <v>39</v>
      </c>
      <c r="B183" s="150" t="s">
        <v>57</v>
      </c>
      <c r="C183" s="143" t="s">
        <v>24</v>
      </c>
      <c r="D183" s="144">
        <v>32</v>
      </c>
      <c r="E183" s="68">
        <v>0</v>
      </c>
      <c r="F183" s="145">
        <f>D183*E183</f>
        <v>0</v>
      </c>
    </row>
    <row r="185" spans="1:6" ht="46.5" customHeight="1" x14ac:dyDescent="0.25">
      <c r="A185" s="159" t="s">
        <v>152</v>
      </c>
      <c r="B185" s="160" t="s">
        <v>149</v>
      </c>
    </row>
    <row r="186" spans="1:6" x14ac:dyDescent="0.25">
      <c r="B186" s="150" t="s">
        <v>59</v>
      </c>
      <c r="C186" s="143" t="s">
        <v>60</v>
      </c>
      <c r="D186" s="144">
        <v>1</v>
      </c>
      <c r="E186" s="60">
        <v>0</v>
      </c>
      <c r="F186" s="145">
        <f>D186*E186</f>
        <v>0</v>
      </c>
    </row>
    <row r="187" spans="1:6" ht="60.6" customHeight="1" x14ac:dyDescent="0.25">
      <c r="B187" s="165" t="s">
        <v>150</v>
      </c>
    </row>
    <row r="189" spans="1:6" ht="60" x14ac:dyDescent="0.25">
      <c r="A189" s="159" t="s">
        <v>151</v>
      </c>
      <c r="B189" s="160" t="s">
        <v>153</v>
      </c>
    </row>
    <row r="190" spans="1:6" x14ac:dyDescent="0.25">
      <c r="B190" s="150" t="s">
        <v>59</v>
      </c>
      <c r="C190" s="143" t="s">
        <v>60</v>
      </c>
      <c r="D190" s="144">
        <v>1</v>
      </c>
      <c r="E190" s="60">
        <v>0</v>
      </c>
      <c r="F190" s="145">
        <f>D190*E190</f>
        <v>0</v>
      </c>
    </row>
    <row r="192" spans="1:6" ht="60" x14ac:dyDescent="0.25">
      <c r="A192" s="159" t="s">
        <v>154</v>
      </c>
      <c r="B192" s="160" t="s">
        <v>156</v>
      </c>
    </row>
    <row r="193" spans="1:6" x14ac:dyDescent="0.25">
      <c r="B193" s="150" t="s">
        <v>59</v>
      </c>
      <c r="C193" s="143" t="s">
        <v>60</v>
      </c>
      <c r="D193" s="144">
        <v>1</v>
      </c>
      <c r="E193" s="60">
        <v>0</v>
      </c>
      <c r="F193" s="145">
        <f>D193*E193</f>
        <v>0</v>
      </c>
    </row>
    <row r="194" spans="1:6" ht="63" customHeight="1" x14ac:dyDescent="0.25">
      <c r="B194" s="165" t="s">
        <v>155</v>
      </c>
    </row>
    <row r="196" spans="1:6" x14ac:dyDescent="0.25">
      <c r="A196" s="167"/>
      <c r="B196" s="167"/>
      <c r="C196" s="168"/>
      <c r="D196" s="169"/>
      <c r="E196" s="66"/>
      <c r="F196" s="170"/>
    </row>
    <row r="198" spans="1:6" x14ac:dyDescent="0.25">
      <c r="A198" s="167"/>
      <c r="B198" s="173" t="s">
        <v>271</v>
      </c>
      <c r="C198" s="168"/>
      <c r="D198" s="169"/>
      <c r="E198" s="66"/>
      <c r="F198" s="172">
        <f>SUM(F178,F183,F186,F190,F193)</f>
        <v>0</v>
      </c>
    </row>
  </sheetData>
  <sheetProtection algorithmName="SHA-512" hashValue="uEQTZhwfjdHEptZo4HgjmKUT/6zU7tJcTeDnOdOyU8LodBR1CNSmB68k8cagrE0TT9BD64PprX0W1bfEYPS2rQ==" saltValue="ytOi0IbDws6pIT0Gxitt+Q==" spinCount="100000" sheet="1" objects="1" scenarios="1"/>
  <pageMargins left="0.7" right="0.7" top="0.75" bottom="0.75" header="0.3" footer="0.3"/>
  <pageSetup paperSize="9" orientation="portrait" r:id="rId1"/>
  <headerFooter>
    <oddHeader>&amp;L&amp;8&amp;F</oddHeader>
    <oddFooter xml:space="preserve">&amp;C&amp;8&amp;A&amp;R&amp;8&amp;P   od   &amp;N  </oddFooter>
  </headerFooter>
  <rowBreaks count="4" manualBreakCount="4">
    <brk id="28" max="5" man="1"/>
    <brk id="146" max="5" man="1"/>
    <brk id="168" max="5" man="1"/>
    <brk id="19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F201"/>
  <sheetViews>
    <sheetView view="pageBreakPreview" topLeftCell="A13" zoomScaleNormal="100" zoomScaleSheetLayoutView="100" workbookViewId="0">
      <selection activeCell="I24" sqref="I24"/>
    </sheetView>
  </sheetViews>
  <sheetFormatPr defaultColWidth="9.140625" defaultRowHeight="15" x14ac:dyDescent="0.25"/>
  <cols>
    <col min="1" max="1" width="3.42578125" style="75" customWidth="1"/>
    <col min="2" max="2" width="39.140625" style="75" customWidth="1"/>
    <col min="3" max="3" width="4.7109375" style="70" customWidth="1"/>
    <col min="4" max="4" width="12.140625" style="71" customWidth="1"/>
    <col min="5" max="5" width="9.5703125" style="60" customWidth="1"/>
    <col min="6" max="6" width="17.28515625" style="97" customWidth="1"/>
    <col min="7" max="16384" width="9.140625" style="61"/>
  </cols>
  <sheetData>
    <row r="2" spans="1:6" ht="18.75" x14ac:dyDescent="0.25">
      <c r="A2" s="69" t="s">
        <v>157</v>
      </c>
      <c r="B2" s="69" t="s">
        <v>158</v>
      </c>
    </row>
    <row r="4" spans="1:6" ht="15.75" thickBot="1" x14ac:dyDescent="0.3">
      <c r="A4" s="72"/>
      <c r="B4" s="72"/>
      <c r="C4" s="73"/>
      <c r="D4" s="74"/>
      <c r="E4" s="62"/>
      <c r="F4" s="98"/>
    </row>
    <row r="6" spans="1:6" x14ac:dyDescent="0.25">
      <c r="B6" s="76" t="s">
        <v>33</v>
      </c>
    </row>
    <row r="7" spans="1:6" ht="47.45" customHeight="1" x14ac:dyDescent="0.25">
      <c r="A7" s="77" t="s">
        <v>34</v>
      </c>
      <c r="B7" s="76" t="s">
        <v>161</v>
      </c>
    </row>
    <row r="8" spans="1:6" ht="30.6" customHeight="1" x14ac:dyDescent="0.25">
      <c r="A8" s="77" t="s">
        <v>34</v>
      </c>
      <c r="B8" s="76" t="s">
        <v>160</v>
      </c>
    </row>
    <row r="9" spans="1:6" ht="45" x14ac:dyDescent="0.25">
      <c r="A9" s="77" t="s">
        <v>34</v>
      </c>
      <c r="B9" s="76" t="s">
        <v>165</v>
      </c>
    </row>
    <row r="10" spans="1:6" ht="30" x14ac:dyDescent="0.25">
      <c r="A10" s="77" t="s">
        <v>34</v>
      </c>
      <c r="B10" s="76" t="s">
        <v>167</v>
      </c>
    </row>
    <row r="11" spans="1:6" ht="75" x14ac:dyDescent="0.25">
      <c r="A11" s="77" t="s">
        <v>34</v>
      </c>
      <c r="B11" s="76" t="s">
        <v>168</v>
      </c>
    </row>
    <row r="12" spans="1:6" ht="30" x14ac:dyDescent="0.25">
      <c r="A12" s="77" t="s">
        <v>34</v>
      </c>
      <c r="B12" s="78" t="s">
        <v>169</v>
      </c>
    </row>
    <row r="13" spans="1:6" ht="30" x14ac:dyDescent="0.25">
      <c r="A13" s="77" t="s">
        <v>34</v>
      </c>
      <c r="B13" s="76" t="s">
        <v>170</v>
      </c>
    </row>
    <row r="14" spans="1:6" ht="15.75" thickBot="1" x14ac:dyDescent="0.3">
      <c r="A14" s="72"/>
      <c r="B14" s="72"/>
      <c r="C14" s="73"/>
      <c r="D14" s="74"/>
      <c r="E14" s="62"/>
      <c r="F14" s="98"/>
    </row>
    <row r="16" spans="1:6" ht="15.75" x14ac:dyDescent="0.25">
      <c r="A16" s="79" t="s">
        <v>15</v>
      </c>
      <c r="B16" s="79" t="s">
        <v>0</v>
      </c>
    </row>
    <row r="17" spans="1:6" ht="14.45" customHeight="1" x14ac:dyDescent="0.25"/>
    <row r="18" spans="1:6" ht="14.45" customHeight="1" x14ac:dyDescent="0.25">
      <c r="A18" s="80"/>
      <c r="B18" s="81" t="s">
        <v>16</v>
      </c>
      <c r="C18" s="82" t="s">
        <v>17</v>
      </c>
      <c r="D18" s="83" t="s">
        <v>18</v>
      </c>
      <c r="E18" s="64" t="s">
        <v>43</v>
      </c>
      <c r="F18" s="99" t="s">
        <v>20</v>
      </c>
    </row>
    <row r="19" spans="1:6" ht="14.45" customHeight="1" x14ac:dyDescent="0.25">
      <c r="B19" s="76"/>
    </row>
    <row r="20" spans="1:6" ht="102" customHeight="1" x14ac:dyDescent="0.25">
      <c r="B20" s="76" t="s">
        <v>171</v>
      </c>
    </row>
    <row r="22" spans="1:6" ht="75" x14ac:dyDescent="0.25">
      <c r="A22" s="84" t="s">
        <v>22</v>
      </c>
      <c r="B22" s="85" t="s">
        <v>175</v>
      </c>
    </row>
    <row r="23" spans="1:6" x14ac:dyDescent="0.25">
      <c r="A23" s="84"/>
      <c r="B23" s="85" t="s">
        <v>173</v>
      </c>
      <c r="C23" s="70" t="s">
        <v>172</v>
      </c>
      <c r="D23" s="71">
        <v>11.69</v>
      </c>
      <c r="E23" s="60">
        <v>0</v>
      </c>
      <c r="F23" s="97">
        <f>D23*E23</f>
        <v>0</v>
      </c>
    </row>
    <row r="24" spans="1:6" ht="15.95" customHeight="1" x14ac:dyDescent="0.25"/>
    <row r="25" spans="1:6" ht="75" x14ac:dyDescent="0.25">
      <c r="A25" s="84" t="s">
        <v>26</v>
      </c>
      <c r="B25" s="85" t="s">
        <v>177</v>
      </c>
    </row>
    <row r="26" spans="1:6" x14ac:dyDescent="0.25">
      <c r="A26" s="84"/>
      <c r="B26" s="85" t="s">
        <v>174</v>
      </c>
      <c r="C26" s="70" t="s">
        <v>172</v>
      </c>
      <c r="D26" s="71">
        <v>19.95</v>
      </c>
      <c r="E26" s="60">
        <v>0</v>
      </c>
      <c r="F26" s="97">
        <f>D26*E26</f>
        <v>0</v>
      </c>
    </row>
    <row r="27" spans="1:6" x14ac:dyDescent="0.25">
      <c r="A27" s="84"/>
      <c r="B27" s="85"/>
    </row>
    <row r="28" spans="1:6" ht="75" x14ac:dyDescent="0.25">
      <c r="A28" s="84" t="s">
        <v>58</v>
      </c>
      <c r="B28" s="85" t="s">
        <v>176</v>
      </c>
    </row>
    <row r="29" spans="1:6" x14ac:dyDescent="0.25">
      <c r="A29" s="84"/>
      <c r="B29" s="85" t="s">
        <v>180</v>
      </c>
      <c r="C29" s="70" t="s">
        <v>172</v>
      </c>
      <c r="D29" s="71">
        <v>28.97</v>
      </c>
      <c r="E29" s="60">
        <v>0</v>
      </c>
      <c r="F29" s="97">
        <f>D29*E29</f>
        <v>0</v>
      </c>
    </row>
    <row r="31" spans="1:6" ht="75" x14ac:dyDescent="0.25">
      <c r="A31" s="84" t="s">
        <v>61</v>
      </c>
      <c r="B31" s="85" t="s">
        <v>181</v>
      </c>
    </row>
    <row r="32" spans="1:6" x14ac:dyDescent="0.25">
      <c r="A32" s="84"/>
      <c r="B32" s="85" t="s">
        <v>182</v>
      </c>
      <c r="C32" s="70" t="s">
        <v>172</v>
      </c>
      <c r="D32" s="71">
        <v>50.16</v>
      </c>
      <c r="E32" s="60">
        <v>0</v>
      </c>
      <c r="F32" s="97">
        <f>D32*E32</f>
        <v>0</v>
      </c>
    </row>
    <row r="34" spans="1:6" ht="75" x14ac:dyDescent="0.25">
      <c r="A34" s="84" t="s">
        <v>65</v>
      </c>
      <c r="B34" s="85" t="s">
        <v>183</v>
      </c>
    </row>
    <row r="35" spans="1:6" x14ac:dyDescent="0.25">
      <c r="A35" s="84"/>
      <c r="B35" s="85" t="s">
        <v>184</v>
      </c>
      <c r="C35" s="70" t="s">
        <v>172</v>
      </c>
      <c r="D35" s="71">
        <v>22.35</v>
      </c>
      <c r="E35" s="60">
        <v>0</v>
      </c>
      <c r="F35" s="97">
        <f>D35*E35</f>
        <v>0</v>
      </c>
    </row>
    <row r="36" spans="1:6" x14ac:dyDescent="0.25">
      <c r="B36" s="84"/>
    </row>
    <row r="37" spans="1:6" ht="75" x14ac:dyDescent="0.25">
      <c r="A37" s="84" t="s">
        <v>66</v>
      </c>
      <c r="B37" s="85" t="s">
        <v>185</v>
      </c>
    </row>
    <row r="38" spans="1:6" x14ac:dyDescent="0.25">
      <c r="A38" s="84"/>
      <c r="B38" s="85" t="s">
        <v>186</v>
      </c>
      <c r="C38" s="70" t="s">
        <v>172</v>
      </c>
      <c r="D38" s="71">
        <v>21.15</v>
      </c>
      <c r="E38" s="60">
        <v>0</v>
      </c>
      <c r="F38" s="97">
        <f>D38*E38</f>
        <v>0</v>
      </c>
    </row>
    <row r="40" spans="1:6" ht="75" x14ac:dyDescent="0.25">
      <c r="A40" s="84" t="s">
        <v>68</v>
      </c>
      <c r="B40" s="85" t="s">
        <v>187</v>
      </c>
    </row>
    <row r="41" spans="1:6" x14ac:dyDescent="0.25">
      <c r="A41" s="84"/>
      <c r="B41" s="85" t="s">
        <v>188</v>
      </c>
      <c r="C41" s="70" t="s">
        <v>172</v>
      </c>
      <c r="D41" s="71">
        <v>25.04</v>
      </c>
      <c r="E41" s="60">
        <v>0</v>
      </c>
      <c r="F41" s="97">
        <f>D41*E41</f>
        <v>0</v>
      </c>
    </row>
    <row r="42" spans="1:6" x14ac:dyDescent="0.25">
      <c r="B42" s="86"/>
    </row>
    <row r="43" spans="1:6" ht="60.6" customHeight="1" x14ac:dyDescent="0.25">
      <c r="A43" s="84" t="s">
        <v>70</v>
      </c>
      <c r="B43" s="85" t="s">
        <v>189</v>
      </c>
    </row>
    <row r="44" spans="1:6" x14ac:dyDescent="0.25">
      <c r="A44" s="84"/>
      <c r="B44" s="85" t="s">
        <v>190</v>
      </c>
      <c r="C44" s="70" t="s">
        <v>172</v>
      </c>
      <c r="D44" s="71">
        <v>24.98</v>
      </c>
      <c r="E44" s="60">
        <v>0</v>
      </c>
      <c r="F44" s="97">
        <f>D44*E44</f>
        <v>0</v>
      </c>
    </row>
    <row r="46" spans="1:6" ht="60.6" customHeight="1" x14ac:dyDescent="0.25">
      <c r="A46" s="84" t="s">
        <v>72</v>
      </c>
      <c r="B46" s="85" t="s">
        <v>191</v>
      </c>
    </row>
    <row r="47" spans="1:6" x14ac:dyDescent="0.25">
      <c r="A47" s="84"/>
      <c r="B47" s="85" t="s">
        <v>192</v>
      </c>
      <c r="C47" s="70" t="s">
        <v>172</v>
      </c>
      <c r="D47" s="71">
        <v>15.66</v>
      </c>
      <c r="E47" s="60">
        <v>0</v>
      </c>
      <c r="F47" s="97">
        <f>D47*E47</f>
        <v>0</v>
      </c>
    </row>
    <row r="49" spans="1:6" ht="75" x14ac:dyDescent="0.25">
      <c r="A49" s="84" t="s">
        <v>75</v>
      </c>
      <c r="B49" s="85" t="s">
        <v>193</v>
      </c>
    </row>
    <row r="50" spans="1:6" x14ac:dyDescent="0.25">
      <c r="A50" s="84"/>
      <c r="B50" s="85" t="s">
        <v>194</v>
      </c>
      <c r="C50" s="70" t="s">
        <v>172</v>
      </c>
      <c r="D50" s="71">
        <v>49.95</v>
      </c>
      <c r="E50" s="60">
        <v>0</v>
      </c>
      <c r="F50" s="97">
        <f>D50*E50</f>
        <v>0</v>
      </c>
    </row>
    <row r="53" spans="1:6" ht="75" x14ac:dyDescent="0.25">
      <c r="A53" s="84" t="s">
        <v>76</v>
      </c>
      <c r="B53" s="85" t="s">
        <v>195</v>
      </c>
    </row>
    <row r="54" spans="1:6" x14ac:dyDescent="0.25">
      <c r="B54" s="75" t="s">
        <v>196</v>
      </c>
    </row>
    <row r="55" spans="1:6" x14ac:dyDescent="0.25">
      <c r="A55" s="75" t="s">
        <v>39</v>
      </c>
      <c r="B55" s="85" t="s">
        <v>197</v>
      </c>
      <c r="C55" s="70" t="s">
        <v>172</v>
      </c>
      <c r="D55" s="71">
        <v>34.97</v>
      </c>
      <c r="E55" s="60">
        <v>0</v>
      </c>
      <c r="F55" s="97">
        <f>D55*E55</f>
        <v>0</v>
      </c>
    </row>
    <row r="56" spans="1:6" x14ac:dyDescent="0.25">
      <c r="A56" s="75" t="s">
        <v>54</v>
      </c>
      <c r="B56" s="75" t="s">
        <v>198</v>
      </c>
      <c r="C56" s="70" t="s">
        <v>172</v>
      </c>
      <c r="D56" s="71">
        <v>9.08</v>
      </c>
      <c r="E56" s="60">
        <v>0</v>
      </c>
      <c r="F56" s="97">
        <f>D56*E56</f>
        <v>0</v>
      </c>
    </row>
    <row r="57" spans="1:6" x14ac:dyDescent="0.25">
      <c r="A57" s="84" t="s">
        <v>55</v>
      </c>
      <c r="B57" s="85" t="s">
        <v>199</v>
      </c>
      <c r="C57" s="70" t="s">
        <v>172</v>
      </c>
      <c r="D57" s="71">
        <v>4.0999999999999996</v>
      </c>
      <c r="E57" s="60">
        <v>0</v>
      </c>
      <c r="F57" s="97">
        <f>D57*E57</f>
        <v>0</v>
      </c>
    </row>
    <row r="59" spans="1:6" ht="75" x14ac:dyDescent="0.25">
      <c r="A59" s="84" t="s">
        <v>77</v>
      </c>
      <c r="B59" s="85" t="s">
        <v>200</v>
      </c>
    </row>
    <row r="60" spans="1:6" x14ac:dyDescent="0.25">
      <c r="B60" s="75" t="s">
        <v>201</v>
      </c>
    </row>
    <row r="61" spans="1:6" x14ac:dyDescent="0.25">
      <c r="A61" s="75" t="s">
        <v>39</v>
      </c>
      <c r="B61" s="85" t="s">
        <v>197</v>
      </c>
      <c r="C61" s="70" t="s">
        <v>172</v>
      </c>
      <c r="D61" s="71">
        <v>67.489999999999995</v>
      </c>
      <c r="E61" s="60">
        <v>0</v>
      </c>
      <c r="F61" s="97">
        <f>D61*E61</f>
        <v>0</v>
      </c>
    </row>
    <row r="62" spans="1:6" x14ac:dyDescent="0.25">
      <c r="A62" s="75" t="s">
        <v>54</v>
      </c>
      <c r="B62" s="75" t="s">
        <v>198</v>
      </c>
      <c r="C62" s="70" t="s">
        <v>172</v>
      </c>
      <c r="D62" s="71">
        <v>10.31</v>
      </c>
      <c r="E62" s="60">
        <v>0</v>
      </c>
      <c r="F62" s="97">
        <f>D62*E62</f>
        <v>0</v>
      </c>
    </row>
    <row r="63" spans="1:6" x14ac:dyDescent="0.25">
      <c r="A63" s="84" t="s">
        <v>55</v>
      </c>
      <c r="B63" s="85" t="s">
        <v>199</v>
      </c>
      <c r="C63" s="70" t="s">
        <v>172</v>
      </c>
      <c r="D63" s="71">
        <v>3.57</v>
      </c>
      <c r="E63" s="60">
        <v>0</v>
      </c>
      <c r="F63" s="97">
        <f>D63*E63</f>
        <v>0</v>
      </c>
    </row>
    <row r="65" spans="1:6" ht="75" x14ac:dyDescent="0.25">
      <c r="A65" s="84" t="s">
        <v>79</v>
      </c>
      <c r="B65" s="85" t="s">
        <v>202</v>
      </c>
    </row>
    <row r="66" spans="1:6" x14ac:dyDescent="0.25">
      <c r="B66" s="75" t="s">
        <v>201</v>
      </c>
    </row>
    <row r="67" spans="1:6" x14ac:dyDescent="0.25">
      <c r="A67" s="75" t="s">
        <v>39</v>
      </c>
      <c r="B67" s="85" t="s">
        <v>197</v>
      </c>
      <c r="C67" s="70" t="s">
        <v>172</v>
      </c>
      <c r="D67" s="71">
        <v>35.299999999999997</v>
      </c>
      <c r="E67" s="60">
        <v>0</v>
      </c>
      <c r="F67" s="97">
        <f>D67*E67</f>
        <v>0</v>
      </c>
    </row>
    <row r="68" spans="1:6" x14ac:dyDescent="0.25">
      <c r="A68" s="75" t="s">
        <v>54</v>
      </c>
      <c r="B68" s="75" t="s">
        <v>198</v>
      </c>
      <c r="C68" s="70" t="s">
        <v>172</v>
      </c>
      <c r="D68" s="71">
        <v>4.3600000000000003</v>
      </c>
      <c r="E68" s="60">
        <v>0</v>
      </c>
      <c r="F68" s="97">
        <f>D68*E68</f>
        <v>0</v>
      </c>
    </row>
    <row r="69" spans="1:6" x14ac:dyDescent="0.25">
      <c r="B69" s="86"/>
    </row>
    <row r="70" spans="1:6" ht="75" x14ac:dyDescent="0.25">
      <c r="A70" s="84" t="s">
        <v>84</v>
      </c>
      <c r="B70" s="85" t="s">
        <v>203</v>
      </c>
    </row>
    <row r="71" spans="1:6" x14ac:dyDescent="0.25">
      <c r="B71" s="75" t="s">
        <v>204</v>
      </c>
    </row>
    <row r="72" spans="1:6" x14ac:dyDescent="0.25">
      <c r="A72" s="75" t="s">
        <v>39</v>
      </c>
      <c r="B72" s="85" t="s">
        <v>197</v>
      </c>
      <c r="C72" s="70" t="s">
        <v>172</v>
      </c>
      <c r="D72" s="71">
        <v>21.82</v>
      </c>
      <c r="E72" s="60">
        <v>0</v>
      </c>
      <c r="F72" s="97">
        <f>D72*E72</f>
        <v>0</v>
      </c>
    </row>
    <row r="73" spans="1:6" x14ac:dyDescent="0.25">
      <c r="A73" s="75" t="s">
        <v>54</v>
      </c>
      <c r="B73" s="75" t="s">
        <v>198</v>
      </c>
      <c r="C73" s="70" t="s">
        <v>172</v>
      </c>
      <c r="D73" s="71">
        <v>53.49</v>
      </c>
      <c r="E73" s="60">
        <v>0</v>
      </c>
      <c r="F73" s="97">
        <f>D73*E73</f>
        <v>0</v>
      </c>
    </row>
    <row r="75" spans="1:6" ht="75" x14ac:dyDescent="0.25">
      <c r="A75" s="84" t="s">
        <v>87</v>
      </c>
      <c r="B75" s="85" t="s">
        <v>206</v>
      </c>
    </row>
    <row r="76" spans="1:6" x14ac:dyDescent="0.25">
      <c r="B76" s="75" t="s">
        <v>205</v>
      </c>
    </row>
    <row r="77" spans="1:6" x14ac:dyDescent="0.25">
      <c r="A77" s="75" t="s">
        <v>39</v>
      </c>
      <c r="B77" s="85" t="s">
        <v>197</v>
      </c>
      <c r="C77" s="70" t="s">
        <v>172</v>
      </c>
      <c r="D77" s="71">
        <v>18.32</v>
      </c>
      <c r="E77" s="60">
        <v>0</v>
      </c>
      <c r="F77" s="97">
        <f>D77*E77</f>
        <v>0</v>
      </c>
    </row>
    <row r="78" spans="1:6" x14ac:dyDescent="0.25">
      <c r="A78" s="75" t="s">
        <v>54</v>
      </c>
      <c r="B78" s="75" t="s">
        <v>198</v>
      </c>
      <c r="C78" s="70" t="s">
        <v>172</v>
      </c>
      <c r="D78" s="71">
        <v>31.78</v>
      </c>
      <c r="E78" s="60">
        <v>0</v>
      </c>
      <c r="F78" s="97">
        <f>D78*E78</f>
        <v>0</v>
      </c>
    </row>
    <row r="79" spans="1:6" x14ac:dyDescent="0.25">
      <c r="A79" s="84"/>
      <c r="B79" s="85"/>
    </row>
    <row r="80" spans="1:6" x14ac:dyDescent="0.25">
      <c r="A80" s="87"/>
      <c r="B80" s="87"/>
      <c r="C80" s="88"/>
      <c r="D80" s="89"/>
      <c r="E80" s="66"/>
      <c r="F80" s="100"/>
    </row>
    <row r="81" spans="1:6" x14ac:dyDescent="0.25">
      <c r="B81" s="86"/>
    </row>
    <row r="82" spans="1:6" x14ac:dyDescent="0.25">
      <c r="A82" s="87"/>
      <c r="B82" s="90" t="s">
        <v>268</v>
      </c>
      <c r="C82" s="88"/>
      <c r="D82" s="89"/>
      <c r="E82" s="66"/>
      <c r="F82" s="101">
        <f>SUM(F23,F26,F29,F32,F35,F38,F41,F44,F47,F50,F55,F56,F57,F61,F62,F63,F67,F68,F72,F73,F77,F78)</f>
        <v>0</v>
      </c>
    </row>
    <row r="84" spans="1:6" ht="15.75" x14ac:dyDescent="0.25">
      <c r="A84" s="79" t="s">
        <v>29</v>
      </c>
      <c r="B84" s="79" t="s">
        <v>30</v>
      </c>
    </row>
    <row r="86" spans="1:6" x14ac:dyDescent="0.25">
      <c r="A86" s="80"/>
      <c r="B86" s="81" t="s">
        <v>16</v>
      </c>
      <c r="C86" s="82" t="s">
        <v>17</v>
      </c>
      <c r="D86" s="83" t="s">
        <v>18</v>
      </c>
      <c r="E86" s="64" t="s">
        <v>43</v>
      </c>
      <c r="F86" s="99" t="s">
        <v>20</v>
      </c>
    </row>
    <row r="87" spans="1:6" x14ac:dyDescent="0.25">
      <c r="B87" s="76"/>
    </row>
    <row r="88" spans="1:6" ht="105" x14ac:dyDescent="0.25">
      <c r="B88" s="76" t="s">
        <v>171</v>
      </c>
    </row>
    <row r="90" spans="1:6" ht="75" x14ac:dyDescent="0.25">
      <c r="A90" s="84" t="s">
        <v>89</v>
      </c>
      <c r="B90" s="85" t="s">
        <v>208</v>
      </c>
    </row>
    <row r="91" spans="1:6" x14ac:dyDescent="0.25">
      <c r="A91" s="84"/>
      <c r="B91" s="85" t="s">
        <v>207</v>
      </c>
      <c r="C91" s="70" t="s">
        <v>172</v>
      </c>
      <c r="D91" s="71">
        <v>105.45</v>
      </c>
      <c r="E91" s="60">
        <v>0</v>
      </c>
      <c r="F91" s="97">
        <f>D91*E91</f>
        <v>0</v>
      </c>
    </row>
    <row r="93" spans="1:6" ht="75" x14ac:dyDescent="0.25">
      <c r="A93" s="84" t="s">
        <v>91</v>
      </c>
      <c r="B93" s="85" t="s">
        <v>209</v>
      </c>
    </row>
    <row r="94" spans="1:6" x14ac:dyDescent="0.25">
      <c r="A94" s="84"/>
      <c r="B94" s="85" t="s">
        <v>210</v>
      </c>
      <c r="C94" s="70" t="s">
        <v>172</v>
      </c>
      <c r="D94" s="71">
        <v>320.24</v>
      </c>
      <c r="E94" s="60">
        <v>0</v>
      </c>
      <c r="F94" s="97">
        <f>D94*E94</f>
        <v>0</v>
      </c>
    </row>
    <row r="95" spans="1:6" x14ac:dyDescent="0.25">
      <c r="B95" s="86"/>
    </row>
    <row r="96" spans="1:6" ht="75" x14ac:dyDescent="0.25">
      <c r="A96" s="84" t="s">
        <v>92</v>
      </c>
      <c r="B96" s="85" t="s">
        <v>211</v>
      </c>
    </row>
    <row r="97" spans="1:6" x14ac:dyDescent="0.25">
      <c r="B97" s="75" t="s">
        <v>212</v>
      </c>
    </row>
    <row r="98" spans="1:6" x14ac:dyDescent="0.25">
      <c r="A98" s="75" t="s">
        <v>39</v>
      </c>
      <c r="B98" s="85" t="s">
        <v>197</v>
      </c>
      <c r="C98" s="70" t="s">
        <v>172</v>
      </c>
      <c r="D98" s="71">
        <v>18.32</v>
      </c>
      <c r="E98" s="60">
        <v>0</v>
      </c>
      <c r="F98" s="97">
        <f>D98*E98</f>
        <v>0</v>
      </c>
    </row>
    <row r="99" spans="1:6" x14ac:dyDescent="0.25">
      <c r="A99" s="75" t="s">
        <v>54</v>
      </c>
      <c r="B99" s="75" t="s">
        <v>198</v>
      </c>
      <c r="C99" s="70" t="s">
        <v>172</v>
      </c>
      <c r="D99" s="71">
        <v>31.78</v>
      </c>
      <c r="E99" s="60">
        <v>0</v>
      </c>
      <c r="F99" s="97">
        <f>D99*E99</f>
        <v>0</v>
      </c>
    </row>
    <row r="100" spans="1:6" x14ac:dyDescent="0.25">
      <c r="A100" s="84"/>
      <c r="B100" s="85"/>
    </row>
    <row r="101" spans="1:6" ht="75" x14ac:dyDescent="0.25">
      <c r="A101" s="84" t="s">
        <v>96</v>
      </c>
      <c r="B101" s="85" t="s">
        <v>213</v>
      </c>
    </row>
    <row r="102" spans="1:6" x14ac:dyDescent="0.25">
      <c r="B102" s="75" t="s">
        <v>214</v>
      </c>
    </row>
    <row r="103" spans="1:6" x14ac:dyDescent="0.25">
      <c r="A103" s="75" t="s">
        <v>39</v>
      </c>
      <c r="B103" s="85" t="s">
        <v>197</v>
      </c>
      <c r="C103" s="70" t="s">
        <v>172</v>
      </c>
      <c r="D103" s="71">
        <v>24.42</v>
      </c>
      <c r="E103" s="60">
        <v>0</v>
      </c>
      <c r="F103" s="97">
        <f>D103*E103</f>
        <v>0</v>
      </c>
    </row>
    <row r="104" spans="1:6" x14ac:dyDescent="0.25">
      <c r="A104" s="75" t="s">
        <v>54</v>
      </c>
      <c r="B104" s="75" t="s">
        <v>198</v>
      </c>
      <c r="C104" s="70" t="s">
        <v>172</v>
      </c>
      <c r="D104" s="71">
        <v>79</v>
      </c>
      <c r="E104" s="60">
        <v>0</v>
      </c>
      <c r="F104" s="97">
        <f>D104*E104</f>
        <v>0</v>
      </c>
    </row>
    <row r="106" spans="1:6" ht="75" x14ac:dyDescent="0.25">
      <c r="A106" s="84" t="s">
        <v>98</v>
      </c>
      <c r="B106" s="85" t="s">
        <v>215</v>
      </c>
    </row>
    <row r="107" spans="1:6" x14ac:dyDescent="0.25">
      <c r="B107" s="75" t="s">
        <v>216</v>
      </c>
    </row>
    <row r="108" spans="1:6" x14ac:dyDescent="0.25">
      <c r="A108" s="75" t="s">
        <v>39</v>
      </c>
      <c r="B108" s="85" t="s">
        <v>197</v>
      </c>
      <c r="C108" s="70" t="s">
        <v>172</v>
      </c>
      <c r="D108" s="71">
        <v>21.09</v>
      </c>
      <c r="E108" s="60">
        <v>0</v>
      </c>
      <c r="F108" s="97">
        <f>D108*E108</f>
        <v>0</v>
      </c>
    </row>
    <row r="109" spans="1:6" x14ac:dyDescent="0.25">
      <c r="A109" s="75" t="s">
        <v>54</v>
      </c>
      <c r="B109" s="75" t="s">
        <v>198</v>
      </c>
      <c r="C109" s="70" t="s">
        <v>172</v>
      </c>
      <c r="D109" s="71">
        <v>58.12</v>
      </c>
      <c r="E109" s="60">
        <v>0</v>
      </c>
      <c r="F109" s="97">
        <f>D109*E109</f>
        <v>0</v>
      </c>
    </row>
    <row r="110" spans="1:6" x14ac:dyDescent="0.25">
      <c r="A110" s="84"/>
      <c r="B110" s="85"/>
    </row>
    <row r="111" spans="1:6" x14ac:dyDescent="0.25">
      <c r="A111" s="87"/>
      <c r="B111" s="87"/>
      <c r="C111" s="88"/>
      <c r="D111" s="89"/>
      <c r="E111" s="66"/>
      <c r="F111" s="100"/>
    </row>
    <row r="112" spans="1:6" x14ac:dyDescent="0.25">
      <c r="B112" s="86"/>
    </row>
    <row r="113" spans="1:6" x14ac:dyDescent="0.25">
      <c r="A113" s="87"/>
      <c r="B113" s="90" t="s">
        <v>269</v>
      </c>
      <c r="C113" s="88"/>
      <c r="D113" s="89"/>
      <c r="E113" s="66"/>
      <c r="F113" s="101">
        <f>SUM(F91,F94,F98,F99,F103,F104,F108,F109)</f>
        <v>0</v>
      </c>
    </row>
    <row r="115" spans="1:6" x14ac:dyDescent="0.25">
      <c r="A115" s="84"/>
      <c r="B115" s="85"/>
    </row>
    <row r="118" spans="1:6" x14ac:dyDescent="0.25">
      <c r="A118" s="84"/>
      <c r="B118" s="85"/>
    </row>
    <row r="122" spans="1:6" x14ac:dyDescent="0.25">
      <c r="A122" s="91"/>
      <c r="B122" s="92"/>
    </row>
    <row r="124" spans="1:6" x14ac:dyDescent="0.25">
      <c r="A124" s="84"/>
      <c r="B124" s="85"/>
    </row>
    <row r="127" spans="1:6" x14ac:dyDescent="0.25">
      <c r="A127" s="84"/>
      <c r="B127" s="85"/>
    </row>
    <row r="130" spans="1:2" x14ac:dyDescent="0.25">
      <c r="A130" s="84"/>
      <c r="B130" s="85"/>
    </row>
    <row r="132" spans="1:2" x14ac:dyDescent="0.25">
      <c r="B132" s="86"/>
    </row>
    <row r="134" spans="1:2" x14ac:dyDescent="0.25">
      <c r="A134" s="84"/>
      <c r="B134" s="85"/>
    </row>
    <row r="136" spans="1:2" x14ac:dyDescent="0.25">
      <c r="B136" s="86"/>
    </row>
    <row r="138" spans="1:2" x14ac:dyDescent="0.25">
      <c r="A138" s="84"/>
      <c r="B138" s="85"/>
    </row>
    <row r="141" spans="1:2" x14ac:dyDescent="0.25">
      <c r="A141" s="84"/>
      <c r="B141" s="85"/>
    </row>
    <row r="143" spans="1:2" x14ac:dyDescent="0.25">
      <c r="B143" s="86"/>
    </row>
    <row r="145" spans="1:2" x14ac:dyDescent="0.25">
      <c r="A145" s="84"/>
      <c r="B145" s="85"/>
    </row>
    <row r="147" spans="1:2" x14ac:dyDescent="0.25">
      <c r="B147" s="86"/>
    </row>
    <row r="149" spans="1:2" x14ac:dyDescent="0.25">
      <c r="A149" s="84"/>
      <c r="B149" s="85"/>
    </row>
    <row r="150" spans="1:2" ht="14.45" customHeight="1" x14ac:dyDescent="0.25">
      <c r="B150" s="93"/>
    </row>
    <row r="152" spans="1:2" x14ac:dyDescent="0.25">
      <c r="A152" s="84"/>
      <c r="B152" s="85"/>
    </row>
    <row r="153" spans="1:2" x14ac:dyDescent="0.25">
      <c r="B153" s="86"/>
    </row>
    <row r="159" spans="1:2" x14ac:dyDescent="0.25">
      <c r="B159" s="93"/>
    </row>
    <row r="161" spans="1:6" x14ac:dyDescent="0.25">
      <c r="A161" s="84"/>
      <c r="B161" s="85"/>
    </row>
    <row r="162" spans="1:6" x14ac:dyDescent="0.25">
      <c r="B162" s="86"/>
    </row>
    <row r="170" spans="1:6" x14ac:dyDescent="0.25">
      <c r="B170" s="77"/>
      <c r="F170" s="102"/>
    </row>
    <row r="173" spans="1:6" ht="15.75" x14ac:dyDescent="0.25">
      <c r="A173" s="79"/>
      <c r="B173" s="79"/>
    </row>
    <row r="174" spans="1:6" ht="14.45" customHeight="1" x14ac:dyDescent="0.25"/>
    <row r="175" spans="1:6" x14ac:dyDescent="0.25">
      <c r="B175" s="94"/>
      <c r="C175" s="95"/>
      <c r="D175" s="96"/>
      <c r="E175" s="67"/>
      <c r="F175" s="103"/>
    </row>
    <row r="176" spans="1:6" x14ac:dyDescent="0.25">
      <c r="B176" s="76"/>
    </row>
    <row r="177" spans="1:5" x14ac:dyDescent="0.25">
      <c r="B177" s="76"/>
    </row>
    <row r="179" spans="1:5" x14ac:dyDescent="0.25">
      <c r="A179" s="84"/>
      <c r="B179" s="85"/>
    </row>
    <row r="180" spans="1:5" x14ac:dyDescent="0.25">
      <c r="A180" s="84"/>
      <c r="B180" s="85"/>
    </row>
    <row r="181" spans="1:5" ht="14.45" customHeight="1" x14ac:dyDescent="0.25">
      <c r="B181" s="85"/>
    </row>
    <row r="182" spans="1:5" x14ac:dyDescent="0.25">
      <c r="B182" s="86"/>
    </row>
    <row r="184" spans="1:5" x14ac:dyDescent="0.25">
      <c r="A184" s="84"/>
      <c r="B184" s="85"/>
    </row>
    <row r="185" spans="1:5" ht="14.45" customHeight="1" x14ac:dyDescent="0.25"/>
    <row r="186" spans="1:5" x14ac:dyDescent="0.25">
      <c r="E186" s="68"/>
    </row>
    <row r="187" spans="1:5" ht="14.45" customHeight="1" x14ac:dyDescent="0.25"/>
    <row r="188" spans="1:5" x14ac:dyDescent="0.25">
      <c r="A188" s="84"/>
      <c r="B188" s="85"/>
    </row>
    <row r="190" spans="1:5" x14ac:dyDescent="0.25">
      <c r="B190" s="86"/>
    </row>
    <row r="192" spans="1:5" x14ac:dyDescent="0.25">
      <c r="A192" s="84"/>
      <c r="B192" s="85"/>
    </row>
    <row r="194" spans="1:6" ht="14.45" customHeight="1" x14ac:dyDescent="0.25"/>
    <row r="195" spans="1:6" x14ac:dyDescent="0.25">
      <c r="A195" s="84"/>
      <c r="B195" s="85"/>
    </row>
    <row r="197" spans="1:6" x14ac:dyDescent="0.25">
      <c r="B197" s="86"/>
    </row>
    <row r="201" spans="1:6" x14ac:dyDescent="0.25">
      <c r="B201" s="77"/>
      <c r="F201" s="102"/>
    </row>
  </sheetData>
  <sheetProtection password="84BF" sheet="1" objects="1" scenarios="1"/>
  <pageMargins left="0.7" right="0.7" top="0.75" bottom="0.75" header="0.3" footer="0.3"/>
  <pageSetup paperSize="9" scale="91" orientation="portrait" r:id="rId1"/>
  <headerFooter>
    <oddHeader>&amp;L&amp;8&amp;F</oddHeader>
    <oddFooter xml:space="preserve">&amp;C&amp;8&amp;A&amp;R&amp;8&amp;P   od   &amp;N  </oddFooter>
  </headerFooter>
  <rowBreaks count="4" manualBreakCount="4">
    <brk id="29" max="5" man="1"/>
    <brk id="51" max="5" man="1"/>
    <brk id="82" max="5" man="1"/>
    <brk id="113"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45"/>
  <sheetViews>
    <sheetView view="pageBreakPreview" topLeftCell="A13" zoomScaleNormal="100" zoomScaleSheetLayoutView="100" workbookViewId="0">
      <selection activeCell="H21" sqref="H21"/>
    </sheetView>
  </sheetViews>
  <sheetFormatPr defaultColWidth="9.140625" defaultRowHeight="15" x14ac:dyDescent="0.25"/>
  <cols>
    <col min="1" max="1" width="3.42578125" style="75" customWidth="1"/>
    <col min="2" max="2" width="39.140625" style="75" customWidth="1"/>
    <col min="3" max="3" width="4.7109375" style="70" customWidth="1"/>
    <col min="4" max="4" width="12.140625" style="71" customWidth="1"/>
    <col min="5" max="5" width="9.5703125" style="60" customWidth="1"/>
    <col min="6" max="6" width="17.28515625" style="97" customWidth="1"/>
    <col min="7" max="16384" width="9.140625" style="61"/>
  </cols>
  <sheetData>
    <row r="2" spans="1:6" ht="18.75" x14ac:dyDescent="0.25">
      <c r="A2" s="69" t="s">
        <v>283</v>
      </c>
      <c r="B2" s="69" t="s">
        <v>284</v>
      </c>
    </row>
    <row r="4" spans="1:6" ht="15.75" thickBot="1" x14ac:dyDescent="0.3">
      <c r="A4" s="72"/>
      <c r="B4" s="72"/>
      <c r="C4" s="73"/>
      <c r="D4" s="74"/>
      <c r="E4" s="62"/>
      <c r="F4" s="98"/>
    </row>
    <row r="6" spans="1:6" x14ac:dyDescent="0.25">
      <c r="B6" s="76" t="s">
        <v>285</v>
      </c>
    </row>
    <row r="7" spans="1:6" ht="47.45" customHeight="1" x14ac:dyDescent="0.25">
      <c r="A7" s="77" t="s">
        <v>34</v>
      </c>
      <c r="B7" s="76" t="s">
        <v>162</v>
      </c>
    </row>
    <row r="8" spans="1:6" ht="47.45" customHeight="1" x14ac:dyDescent="0.25">
      <c r="A8" s="77" t="s">
        <v>34</v>
      </c>
      <c r="B8" s="139" t="s">
        <v>294</v>
      </c>
    </row>
    <row r="9" spans="1:6" ht="33" customHeight="1" x14ac:dyDescent="0.25">
      <c r="A9" s="77" t="s">
        <v>34</v>
      </c>
      <c r="B9" s="76" t="s">
        <v>160</v>
      </c>
    </row>
    <row r="10" spans="1:6" ht="45" x14ac:dyDescent="0.25">
      <c r="A10" s="77" t="s">
        <v>34</v>
      </c>
      <c r="B10" s="76" t="s">
        <v>166</v>
      </c>
    </row>
    <row r="11" spans="1:6" ht="45" x14ac:dyDescent="0.25">
      <c r="A11" s="77" t="s">
        <v>34</v>
      </c>
      <c r="B11" s="76" t="s">
        <v>37</v>
      </c>
    </row>
    <row r="12" spans="1:6" ht="15.75" thickBot="1" x14ac:dyDescent="0.3">
      <c r="A12" s="72"/>
      <c r="B12" s="72"/>
      <c r="C12" s="73"/>
      <c r="D12" s="74"/>
      <c r="E12" s="62"/>
      <c r="F12" s="98"/>
    </row>
    <row r="14" spans="1:6" ht="15.75" x14ac:dyDescent="0.25">
      <c r="A14" s="79" t="s">
        <v>15</v>
      </c>
      <c r="B14" s="79" t="s">
        <v>0</v>
      </c>
    </row>
    <row r="16" spans="1:6" x14ac:dyDescent="0.25">
      <c r="A16" s="80"/>
      <c r="B16" s="81" t="s">
        <v>16</v>
      </c>
      <c r="C16" s="82" t="s">
        <v>17</v>
      </c>
      <c r="D16" s="83" t="s">
        <v>18</v>
      </c>
      <c r="E16" s="64" t="s">
        <v>43</v>
      </c>
      <c r="F16" s="99" t="s">
        <v>20</v>
      </c>
    </row>
    <row r="17" spans="1:6" x14ac:dyDescent="0.25">
      <c r="B17" s="76"/>
    </row>
    <row r="18" spans="1:6" ht="237" customHeight="1" x14ac:dyDescent="0.25">
      <c r="B18" s="140" t="s">
        <v>295</v>
      </c>
    </row>
    <row r="19" spans="1:6" ht="14.45" customHeight="1" x14ac:dyDescent="0.25"/>
    <row r="20" spans="1:6" ht="14.25" customHeight="1" x14ac:dyDescent="0.25"/>
    <row r="21" spans="1:6" x14ac:dyDescent="0.25">
      <c r="A21" s="75" t="s">
        <v>39</v>
      </c>
      <c r="B21" s="75" t="s">
        <v>286</v>
      </c>
      <c r="C21" s="70" t="s">
        <v>24</v>
      </c>
      <c r="D21" s="141">
        <v>240</v>
      </c>
      <c r="E21" s="60">
        <v>0</v>
      </c>
      <c r="F21" s="97">
        <f>D21*E21</f>
        <v>0</v>
      </c>
    </row>
    <row r="22" spans="1:6" x14ac:dyDescent="0.25">
      <c r="A22" s="75" t="s">
        <v>54</v>
      </c>
      <c r="B22" s="75" t="s">
        <v>287</v>
      </c>
      <c r="C22" s="70" t="s">
        <v>24</v>
      </c>
      <c r="D22" s="141">
        <v>350</v>
      </c>
      <c r="E22" s="60">
        <v>0</v>
      </c>
      <c r="F22" s="97">
        <f>D22*E22</f>
        <v>0</v>
      </c>
    </row>
    <row r="23" spans="1:6" x14ac:dyDescent="0.25">
      <c r="D23" s="141"/>
    </row>
    <row r="24" spans="1:6" x14ac:dyDescent="0.25">
      <c r="A24" s="75" t="s">
        <v>55</v>
      </c>
      <c r="B24" s="75" t="s">
        <v>288</v>
      </c>
      <c r="C24" s="70" t="s">
        <v>24</v>
      </c>
      <c r="D24" s="141">
        <v>295</v>
      </c>
      <c r="E24" s="60">
        <v>0</v>
      </c>
      <c r="F24" s="97">
        <f>D24*E24</f>
        <v>0</v>
      </c>
    </row>
    <row r="25" spans="1:6" x14ac:dyDescent="0.25">
      <c r="B25" s="84"/>
    </row>
    <row r="26" spans="1:6" x14ac:dyDescent="0.25">
      <c r="A26" s="87"/>
      <c r="B26" s="87"/>
      <c r="C26" s="88"/>
      <c r="D26" s="89"/>
      <c r="E26" s="66"/>
      <c r="F26" s="100"/>
    </row>
    <row r="28" spans="1:6" x14ac:dyDescent="0.25">
      <c r="A28" s="87"/>
      <c r="B28" s="104" t="s">
        <v>289</v>
      </c>
      <c r="C28" s="88"/>
      <c r="D28" s="89"/>
      <c r="E28" s="66"/>
      <c r="F28" s="101">
        <f>SUM(F21,F22,F24)</f>
        <v>0</v>
      </c>
    </row>
    <row r="31" spans="1:6" ht="15.75" x14ac:dyDescent="0.25">
      <c r="A31" s="79" t="s">
        <v>29</v>
      </c>
      <c r="B31" s="79" t="s">
        <v>30</v>
      </c>
    </row>
    <row r="33" spans="1:6" x14ac:dyDescent="0.25">
      <c r="A33" s="80"/>
      <c r="B33" s="81" t="s">
        <v>16</v>
      </c>
      <c r="C33" s="82" t="s">
        <v>17</v>
      </c>
      <c r="D33" s="83" t="s">
        <v>18</v>
      </c>
      <c r="E33" s="64" t="s">
        <v>43</v>
      </c>
      <c r="F33" s="99" t="s">
        <v>20</v>
      </c>
    </row>
    <row r="34" spans="1:6" x14ac:dyDescent="0.25">
      <c r="B34" s="76"/>
    </row>
    <row r="35" spans="1:6" ht="236.1" customHeight="1" x14ac:dyDescent="0.25">
      <c r="B35" s="140" t="s">
        <v>295</v>
      </c>
    </row>
    <row r="36" spans="1:6" ht="14.45" customHeight="1" x14ac:dyDescent="0.25"/>
    <row r="37" spans="1:6" x14ac:dyDescent="0.25">
      <c r="A37" s="75" t="s">
        <v>39</v>
      </c>
      <c r="B37" s="75" t="s">
        <v>286</v>
      </c>
      <c r="C37" s="70" t="s">
        <v>24</v>
      </c>
      <c r="D37" s="141">
        <v>160</v>
      </c>
      <c r="E37" s="60">
        <v>0</v>
      </c>
      <c r="F37" s="97">
        <f>D37*E37</f>
        <v>0</v>
      </c>
    </row>
    <row r="38" spans="1:6" x14ac:dyDescent="0.25">
      <c r="A38" s="75" t="s">
        <v>54</v>
      </c>
      <c r="B38" s="75" t="s">
        <v>287</v>
      </c>
      <c r="C38" s="70" t="s">
        <v>24</v>
      </c>
      <c r="D38" s="141">
        <v>300</v>
      </c>
      <c r="E38" s="60">
        <v>0</v>
      </c>
      <c r="F38" s="97">
        <f>D38*E38</f>
        <v>0</v>
      </c>
    </row>
    <row r="39" spans="1:6" x14ac:dyDescent="0.25">
      <c r="A39" s="75" t="s">
        <v>55</v>
      </c>
      <c r="B39" s="75" t="s">
        <v>293</v>
      </c>
      <c r="C39" s="70" t="s">
        <v>24</v>
      </c>
      <c r="D39" s="141">
        <v>160</v>
      </c>
      <c r="E39" s="60">
        <v>0</v>
      </c>
      <c r="F39" s="97">
        <f>D39*E39</f>
        <v>0</v>
      </c>
    </row>
    <row r="40" spans="1:6" x14ac:dyDescent="0.25">
      <c r="D40" s="141"/>
    </row>
    <row r="41" spans="1:6" x14ac:dyDescent="0.25">
      <c r="A41" s="75" t="s">
        <v>291</v>
      </c>
      <c r="B41" s="75" t="s">
        <v>288</v>
      </c>
      <c r="C41" s="70" t="s">
        <v>24</v>
      </c>
      <c r="D41" s="141">
        <v>32</v>
      </c>
      <c r="E41" s="60">
        <v>0</v>
      </c>
      <c r="F41" s="97">
        <f>D41*E41</f>
        <v>0</v>
      </c>
    </row>
    <row r="42" spans="1:6" x14ac:dyDescent="0.25">
      <c r="B42" s="84"/>
    </row>
    <row r="43" spans="1:6" x14ac:dyDescent="0.25">
      <c r="A43" s="87"/>
      <c r="B43" s="87"/>
      <c r="C43" s="88"/>
      <c r="D43" s="89"/>
      <c r="E43" s="66"/>
      <c r="F43" s="100"/>
    </row>
    <row r="45" spans="1:6" x14ac:dyDescent="0.25">
      <c r="A45" s="87"/>
      <c r="B45" s="104" t="s">
        <v>290</v>
      </c>
      <c r="C45" s="88"/>
      <c r="D45" s="89"/>
      <c r="E45" s="66"/>
      <c r="F45" s="101">
        <f>SUM(F37,F38,F39,F41)</f>
        <v>0</v>
      </c>
    </row>
  </sheetData>
  <sheetProtection password="84BF" sheet="1" objects="1" scenarios="1"/>
  <pageMargins left="0.7" right="0.7" top="0.75" bottom="0.75" header="0.3" footer="0.3"/>
  <pageSetup paperSize="9" scale="96" orientation="portrait" r:id="rId1"/>
  <headerFooter>
    <oddHeader>&amp;L&amp;8&amp;F</oddHeader>
    <oddFooter xml:space="preserve">&amp;C&amp;8&amp;A&amp;R&amp;8&amp;P   od   &amp;N  </oddFooter>
  </headerFooter>
  <rowBreaks count="1" manualBreakCount="1">
    <brk id="2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DB54"/>
  <sheetViews>
    <sheetView view="pageBreakPreview" topLeftCell="A49" zoomScaleNormal="100" zoomScaleSheetLayoutView="100" workbookViewId="0">
      <selection activeCell="L11" sqref="L11"/>
    </sheetView>
  </sheetViews>
  <sheetFormatPr defaultColWidth="9.140625" defaultRowHeight="12.75" x14ac:dyDescent="0.2"/>
  <cols>
    <col min="1" max="1" width="3.42578125" style="23" customWidth="1"/>
    <col min="2" max="2" width="38" style="33" customWidth="1"/>
    <col min="3" max="3" width="5.85546875" style="16" customWidth="1"/>
    <col min="4" max="4" width="10.28515625" style="17" customWidth="1"/>
    <col min="5" max="5" width="11.7109375" style="52" customWidth="1"/>
    <col min="6" max="6" width="16.5703125" style="54" bestFit="1" customWidth="1"/>
    <col min="7" max="16384" width="9.140625" style="43"/>
  </cols>
  <sheetData>
    <row r="2" spans="1:106" ht="18" x14ac:dyDescent="0.25">
      <c r="A2" s="14"/>
      <c r="B2" s="15" t="s">
        <v>266</v>
      </c>
      <c r="E2" s="42"/>
      <c r="F2" s="33"/>
    </row>
    <row r="3" spans="1:106" x14ac:dyDescent="0.2">
      <c r="A3" s="14"/>
      <c r="B3" s="18"/>
      <c r="E3" s="42"/>
      <c r="F3" s="33"/>
    </row>
    <row r="4" spans="1:106" s="45" customFormat="1" x14ac:dyDescent="0.2">
      <c r="A4" s="19"/>
      <c r="B4" s="20" t="s">
        <v>16</v>
      </c>
      <c r="C4" s="21" t="s">
        <v>17</v>
      </c>
      <c r="D4" s="22" t="s">
        <v>18</v>
      </c>
      <c r="E4" s="44" t="s">
        <v>43</v>
      </c>
      <c r="F4" s="53" t="s">
        <v>20</v>
      </c>
    </row>
    <row r="6" spans="1:106" s="47" customFormat="1" ht="51" x14ac:dyDescent="0.2">
      <c r="A6" s="23" t="s">
        <v>22</v>
      </c>
      <c r="B6" s="24" t="s">
        <v>261</v>
      </c>
      <c r="C6" s="16"/>
      <c r="D6" s="17"/>
      <c r="E6" s="46"/>
      <c r="F6" s="54"/>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row>
    <row r="7" spans="1:106" s="47" customFormat="1" x14ac:dyDescent="0.2">
      <c r="A7" s="23"/>
      <c r="B7" s="24" t="s">
        <v>259</v>
      </c>
      <c r="C7" s="16" t="s">
        <v>52</v>
      </c>
      <c r="D7" s="17">
        <v>8</v>
      </c>
      <c r="E7" s="46">
        <v>0</v>
      </c>
      <c r="F7" s="54">
        <f>+E7*D7</f>
        <v>0</v>
      </c>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row>
    <row r="8" spans="1:106" s="47" customFormat="1" x14ac:dyDescent="0.2">
      <c r="A8" s="23"/>
      <c r="B8" s="24" t="s">
        <v>258</v>
      </c>
      <c r="C8" s="16" t="s">
        <v>52</v>
      </c>
      <c r="D8" s="17">
        <v>13</v>
      </c>
      <c r="E8" s="46">
        <v>0</v>
      </c>
      <c r="F8" s="54">
        <f>+E8*D8</f>
        <v>0</v>
      </c>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row>
    <row r="9" spans="1:106" s="47" customFormat="1" x14ac:dyDescent="0.2">
      <c r="A9" s="23"/>
      <c r="B9" s="24"/>
      <c r="C9" s="16"/>
      <c r="D9" s="17"/>
      <c r="E9" s="46"/>
      <c r="F9" s="54"/>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row>
    <row r="10" spans="1:106" s="47" customFormat="1" x14ac:dyDescent="0.2">
      <c r="A10" s="23"/>
      <c r="B10" s="24"/>
      <c r="C10" s="16"/>
      <c r="D10" s="17"/>
      <c r="E10" s="46"/>
      <c r="F10" s="54"/>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row>
    <row r="11" spans="1:106" s="47" customFormat="1" ht="84.6" customHeight="1" x14ac:dyDescent="0.2">
      <c r="A11" s="23" t="s">
        <v>26</v>
      </c>
      <c r="B11" s="24" t="s">
        <v>260</v>
      </c>
      <c r="C11" s="16"/>
      <c r="D11" s="17"/>
      <c r="E11" s="46"/>
      <c r="F11" s="54"/>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row>
    <row r="12" spans="1:106" s="47" customFormat="1" x14ac:dyDescent="0.2">
      <c r="A12" s="23"/>
      <c r="B12" s="24" t="s">
        <v>259</v>
      </c>
      <c r="C12" s="16" t="s">
        <v>52</v>
      </c>
      <c r="D12" s="17">
        <v>8</v>
      </c>
      <c r="E12" s="46">
        <v>0</v>
      </c>
      <c r="F12" s="54">
        <f>+E12*D12</f>
        <v>0</v>
      </c>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row>
    <row r="13" spans="1:106" s="47" customFormat="1" x14ac:dyDescent="0.2">
      <c r="A13" s="23"/>
      <c r="B13" s="24" t="s">
        <v>258</v>
      </c>
      <c r="C13" s="16" t="s">
        <v>52</v>
      </c>
      <c r="D13" s="17">
        <v>13</v>
      </c>
      <c r="E13" s="46">
        <v>0</v>
      </c>
      <c r="F13" s="54">
        <f>+E13*D13</f>
        <v>0</v>
      </c>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row>
    <row r="14" spans="1:106" s="47" customFormat="1" x14ac:dyDescent="0.2">
      <c r="A14" s="23"/>
      <c r="B14" s="24"/>
      <c r="C14" s="16"/>
      <c r="D14" s="17"/>
      <c r="E14" s="46"/>
      <c r="F14" s="54"/>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row>
    <row r="15" spans="1:106" s="47" customFormat="1" x14ac:dyDescent="0.2">
      <c r="A15" s="23"/>
      <c r="B15" s="24"/>
      <c r="C15" s="16"/>
      <c r="D15" s="17"/>
      <c r="E15" s="46"/>
      <c r="F15" s="54"/>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row>
    <row r="16" spans="1:106" s="47" customFormat="1" ht="59.45" customHeight="1" x14ac:dyDescent="0.2">
      <c r="A16" s="23" t="s">
        <v>58</v>
      </c>
      <c r="B16" s="25" t="s">
        <v>257</v>
      </c>
      <c r="C16" s="26"/>
      <c r="D16" s="26"/>
      <c r="F16" s="26"/>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row>
    <row r="17" spans="1:106" s="47" customFormat="1" ht="102" x14ac:dyDescent="0.2">
      <c r="A17" s="23"/>
      <c r="B17" s="24" t="s">
        <v>256</v>
      </c>
      <c r="C17" s="16"/>
      <c r="D17" s="17"/>
      <c r="E17" s="46"/>
      <c r="F17" s="54"/>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row>
    <row r="18" spans="1:106" s="47" customFormat="1" x14ac:dyDescent="0.2">
      <c r="A18" s="23"/>
      <c r="B18" s="24" t="s">
        <v>255</v>
      </c>
      <c r="C18" s="26"/>
      <c r="D18" s="26"/>
      <c r="F18" s="26"/>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row>
    <row r="19" spans="1:106" s="47" customFormat="1" ht="38.25" x14ac:dyDescent="0.2">
      <c r="A19" s="23"/>
      <c r="B19" s="24" t="s">
        <v>254</v>
      </c>
      <c r="C19" s="26"/>
      <c r="D19" s="26"/>
      <c r="F19" s="26"/>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row>
    <row r="20" spans="1:106" s="47" customFormat="1" x14ac:dyDescent="0.2">
      <c r="A20" s="23"/>
      <c r="B20" s="24" t="s">
        <v>253</v>
      </c>
      <c r="C20" s="16" t="s">
        <v>60</v>
      </c>
      <c r="D20" s="17">
        <v>1</v>
      </c>
      <c r="E20" s="46">
        <v>0</v>
      </c>
      <c r="F20" s="54">
        <f>+E20*D20</f>
        <v>0</v>
      </c>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row>
    <row r="21" spans="1:106" s="47" customFormat="1" x14ac:dyDescent="0.2">
      <c r="A21" s="23"/>
      <c r="B21" s="24"/>
      <c r="C21" s="16"/>
      <c r="D21" s="17"/>
      <c r="E21" s="46"/>
      <c r="F21" s="54"/>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row>
    <row r="22" spans="1:106" s="47" customFormat="1" ht="15" x14ac:dyDescent="0.2">
      <c r="A22" s="23"/>
      <c r="B22" s="25"/>
      <c r="C22" s="26"/>
      <c r="D22" s="26"/>
      <c r="F22" s="26"/>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row>
    <row r="23" spans="1:106" s="47" customFormat="1" ht="76.5" x14ac:dyDescent="0.2">
      <c r="A23" s="23" t="s">
        <v>61</v>
      </c>
      <c r="B23" s="24" t="s">
        <v>252</v>
      </c>
      <c r="C23" s="16" t="s">
        <v>60</v>
      </c>
      <c r="D23" s="17">
        <v>1</v>
      </c>
      <c r="E23" s="46">
        <v>0</v>
      </c>
      <c r="F23" s="54">
        <f>+E23*D23</f>
        <v>0</v>
      </c>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c r="BM23" s="43"/>
      <c r="BN23" s="43"/>
      <c r="BO23" s="43"/>
      <c r="BP23" s="43"/>
      <c r="BQ23" s="43"/>
      <c r="BR23" s="43"/>
      <c r="BS23" s="43"/>
      <c r="BT23" s="43"/>
      <c r="BU23" s="43"/>
      <c r="BV23" s="43"/>
      <c r="BW23" s="43"/>
      <c r="BX23" s="43"/>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row>
    <row r="24" spans="1:106" s="47" customFormat="1" x14ac:dyDescent="0.2">
      <c r="A24" s="23"/>
      <c r="B24" s="24"/>
      <c r="C24" s="16"/>
      <c r="D24" s="17"/>
      <c r="E24" s="46"/>
      <c r="F24" s="54"/>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c r="BM24" s="43"/>
      <c r="BN24" s="43"/>
      <c r="BO24" s="43"/>
      <c r="BP24" s="43"/>
      <c r="BQ24" s="43"/>
      <c r="BR24" s="43"/>
      <c r="BS24" s="43"/>
      <c r="BT24" s="43"/>
      <c r="BU24" s="43"/>
      <c r="BV24" s="43"/>
      <c r="BW24" s="43"/>
      <c r="BX24" s="43"/>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row>
    <row r="25" spans="1:106" s="47" customFormat="1" x14ac:dyDescent="0.2">
      <c r="A25" s="23"/>
      <c r="B25" s="24"/>
      <c r="C25" s="16"/>
      <c r="D25" s="17"/>
      <c r="E25" s="46"/>
      <c r="F25" s="54"/>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c r="BM25" s="43"/>
      <c r="BN25" s="43"/>
      <c r="BO25" s="43"/>
      <c r="BP25" s="43"/>
      <c r="BQ25" s="43"/>
      <c r="BR25" s="43"/>
      <c r="BS25" s="43"/>
      <c r="BT25" s="43"/>
      <c r="BU25" s="43"/>
      <c r="BV25" s="43"/>
      <c r="BW25" s="43"/>
      <c r="BX25" s="43"/>
      <c r="BY25" s="43"/>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row>
    <row r="26" spans="1:106" s="47" customFormat="1" ht="125.45" customHeight="1" x14ac:dyDescent="0.2">
      <c r="A26" s="23" t="s">
        <v>65</v>
      </c>
      <c r="B26" s="27" t="s">
        <v>251</v>
      </c>
      <c r="C26" s="28"/>
      <c r="D26" s="17"/>
      <c r="E26" s="48"/>
      <c r="F26" s="55"/>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row>
    <row r="27" spans="1:106" s="47" customFormat="1" ht="51" x14ac:dyDescent="0.2">
      <c r="A27" s="23"/>
      <c r="B27" s="27" t="s">
        <v>250</v>
      </c>
      <c r="C27" s="28" t="s">
        <v>24</v>
      </c>
      <c r="D27" s="17">
        <v>15.7</v>
      </c>
      <c r="E27" s="48">
        <v>0</v>
      </c>
      <c r="F27" s="55">
        <f>+E27*D27</f>
        <v>0</v>
      </c>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c r="BM27" s="43"/>
      <c r="BN27" s="43"/>
      <c r="BO27" s="43"/>
      <c r="BP27" s="43"/>
      <c r="BQ27" s="43"/>
      <c r="BR27" s="43"/>
      <c r="BS27" s="43"/>
      <c r="BT27" s="43"/>
      <c r="BU27" s="43"/>
      <c r="BV27" s="43"/>
      <c r="BW27" s="43"/>
      <c r="BX27" s="43"/>
      <c r="BY27" s="43"/>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row>
    <row r="28" spans="1:106" s="47" customFormat="1" x14ac:dyDescent="0.2">
      <c r="A28" s="23"/>
      <c r="B28" s="24"/>
      <c r="C28" s="16"/>
      <c r="D28" s="17"/>
      <c r="E28" s="46"/>
      <c r="F28" s="54"/>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row>
    <row r="29" spans="1:106" s="47" customFormat="1" x14ac:dyDescent="0.2">
      <c r="A29" s="23"/>
      <c r="B29" s="24"/>
      <c r="C29" s="16"/>
      <c r="D29" s="17"/>
      <c r="E29" s="46"/>
      <c r="F29" s="54"/>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row>
    <row r="30" spans="1:106" s="47" customFormat="1" ht="51" x14ac:dyDescent="0.2">
      <c r="A30" s="23" t="s">
        <v>66</v>
      </c>
      <c r="B30" s="29" t="s">
        <v>249</v>
      </c>
      <c r="C30" s="26"/>
      <c r="D30" s="17"/>
      <c r="E30" s="46"/>
      <c r="F30" s="56"/>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row>
    <row r="31" spans="1:106" s="47" customFormat="1" x14ac:dyDescent="0.2">
      <c r="A31" s="30"/>
      <c r="B31" s="24"/>
      <c r="C31" s="31"/>
      <c r="D31" s="17"/>
      <c r="E31" s="46"/>
      <c r="F31" s="54"/>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row>
    <row r="32" spans="1:106" s="47" customFormat="1" ht="127.15" customHeight="1" x14ac:dyDescent="0.2">
      <c r="A32" s="30" t="s">
        <v>39</v>
      </c>
      <c r="B32" s="24" t="s">
        <v>248</v>
      </c>
      <c r="C32" s="31" t="s">
        <v>60</v>
      </c>
      <c r="D32" s="17">
        <v>1</v>
      </c>
      <c r="E32" s="46">
        <v>0</v>
      </c>
      <c r="F32" s="54">
        <f>+D32*E32</f>
        <v>0</v>
      </c>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row>
    <row r="33" spans="1:105" s="47" customFormat="1" x14ac:dyDescent="0.2">
      <c r="A33" s="23"/>
      <c r="B33" s="24"/>
      <c r="C33" s="26"/>
      <c r="D33" s="17"/>
      <c r="E33" s="46"/>
      <c r="F33" s="56"/>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row>
    <row r="34" spans="1:105" s="47" customFormat="1" ht="76.5" x14ac:dyDescent="0.2">
      <c r="A34" s="30" t="s">
        <v>54</v>
      </c>
      <c r="B34" s="24" t="s">
        <v>247</v>
      </c>
      <c r="C34" s="26"/>
      <c r="D34" s="26"/>
      <c r="F34" s="26"/>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row>
    <row r="35" spans="1:105" s="47" customFormat="1" ht="89.25" x14ac:dyDescent="0.2">
      <c r="A35" s="23"/>
      <c r="B35" s="24" t="s">
        <v>246</v>
      </c>
      <c r="C35" s="31" t="s">
        <v>60</v>
      </c>
      <c r="D35" s="17">
        <v>1</v>
      </c>
      <c r="E35" s="46">
        <v>0</v>
      </c>
      <c r="F35" s="54">
        <f>+D35*E35</f>
        <v>0</v>
      </c>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row>
    <row r="36" spans="1:105" s="47" customFormat="1" x14ac:dyDescent="0.2">
      <c r="A36" s="23"/>
      <c r="B36" s="24"/>
      <c r="C36" s="26"/>
      <c r="D36" s="17"/>
      <c r="E36" s="46"/>
      <c r="F36" s="56"/>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row>
    <row r="37" spans="1:105" s="47" customFormat="1" x14ac:dyDescent="0.2">
      <c r="A37" s="30"/>
      <c r="B37" s="24"/>
      <c r="C37" s="31"/>
      <c r="D37" s="17"/>
      <c r="E37" s="46"/>
      <c r="F37" s="54"/>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row>
    <row r="38" spans="1:105" s="47" customFormat="1" ht="25.5" x14ac:dyDescent="0.2">
      <c r="A38" s="23" t="s">
        <v>68</v>
      </c>
      <c r="B38" s="29" t="s">
        <v>245</v>
      </c>
      <c r="C38" s="26"/>
      <c r="D38" s="17"/>
      <c r="E38" s="46"/>
      <c r="F38" s="56"/>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row>
    <row r="39" spans="1:105" s="47" customFormat="1" x14ac:dyDescent="0.2">
      <c r="A39" s="30"/>
      <c r="B39" s="24"/>
      <c r="C39" s="31"/>
      <c r="D39" s="17"/>
      <c r="E39" s="46"/>
      <c r="F39" s="54"/>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row>
    <row r="40" spans="1:105" s="47" customFormat="1" ht="25.5" x14ac:dyDescent="0.2">
      <c r="A40" s="30" t="s">
        <v>39</v>
      </c>
      <c r="B40" s="24" t="s">
        <v>244</v>
      </c>
      <c r="C40" s="31" t="s">
        <v>52</v>
      </c>
      <c r="D40" s="17">
        <v>1</v>
      </c>
      <c r="E40" s="46">
        <v>0</v>
      </c>
      <c r="F40" s="54">
        <f>+D40*E40</f>
        <v>0</v>
      </c>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row>
    <row r="41" spans="1:105" x14ac:dyDescent="0.2">
      <c r="B41" s="32"/>
      <c r="E41" s="46"/>
    </row>
    <row r="42" spans="1:105" s="47" customFormat="1" x14ac:dyDescent="0.2">
      <c r="A42" s="23" t="s">
        <v>54</v>
      </c>
      <c r="B42" s="29" t="s">
        <v>243</v>
      </c>
      <c r="C42" s="26" t="s">
        <v>52</v>
      </c>
      <c r="D42" s="17">
        <v>1</v>
      </c>
      <c r="E42" s="46">
        <v>0</v>
      </c>
      <c r="F42" s="54">
        <f>+D42*E42</f>
        <v>0</v>
      </c>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row>
    <row r="43" spans="1:105" s="47" customFormat="1" x14ac:dyDescent="0.2">
      <c r="A43" s="30"/>
      <c r="B43" s="24"/>
      <c r="C43" s="31"/>
      <c r="D43" s="17"/>
      <c r="E43" s="46"/>
      <c r="F43" s="54"/>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row>
    <row r="44" spans="1:105" s="47" customFormat="1" x14ac:dyDescent="0.2">
      <c r="A44" s="23" t="s">
        <v>55</v>
      </c>
      <c r="B44" s="29" t="s">
        <v>242</v>
      </c>
      <c r="C44" s="26" t="s">
        <v>52</v>
      </c>
      <c r="D44" s="17">
        <v>1</v>
      </c>
      <c r="E44" s="46">
        <v>0</v>
      </c>
      <c r="F44" s="54">
        <f>+D44*E44</f>
        <v>0</v>
      </c>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row>
    <row r="45" spans="1:105" x14ac:dyDescent="0.2">
      <c r="A45" s="26"/>
      <c r="E45" s="46"/>
    </row>
    <row r="46" spans="1:105" s="47" customFormat="1" x14ac:dyDescent="0.2">
      <c r="A46" s="30"/>
      <c r="B46" s="24"/>
      <c r="C46" s="26"/>
      <c r="D46" s="17"/>
      <c r="E46" s="46"/>
      <c r="F46" s="54"/>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row>
    <row r="47" spans="1:105" s="47" customFormat="1" ht="102" x14ac:dyDescent="0.2">
      <c r="A47" s="30" t="s">
        <v>70</v>
      </c>
      <c r="B47" s="24" t="s">
        <v>241</v>
      </c>
      <c r="C47" s="26" t="s">
        <v>240</v>
      </c>
      <c r="D47" s="17">
        <f>122+96</f>
        <v>218</v>
      </c>
      <c r="E47" s="46">
        <v>0</v>
      </c>
      <c r="F47" s="54">
        <f>+D47*E47</f>
        <v>0</v>
      </c>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row>
    <row r="48" spans="1:105" s="47" customFormat="1" x14ac:dyDescent="0.2">
      <c r="A48" s="30"/>
      <c r="B48" s="24"/>
      <c r="C48" s="26"/>
      <c r="D48" s="17"/>
      <c r="E48" s="46"/>
      <c r="F48" s="54"/>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3"/>
      <c r="BK48" s="43"/>
      <c r="BL48" s="43"/>
      <c r="BM48" s="43"/>
      <c r="BN48" s="43"/>
      <c r="BO48" s="43"/>
      <c r="BP48" s="43"/>
      <c r="BQ48" s="43"/>
      <c r="BR48" s="43"/>
      <c r="BS48" s="43"/>
      <c r="BT48" s="43"/>
      <c r="BU48" s="43"/>
      <c r="BV48" s="43"/>
      <c r="BW48" s="43"/>
      <c r="BX48" s="43"/>
      <c r="BY48" s="43"/>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row>
    <row r="49" spans="1:106" s="47" customFormat="1" x14ac:dyDescent="0.2">
      <c r="A49" s="23"/>
      <c r="B49" s="24"/>
      <c r="C49" s="16"/>
      <c r="D49" s="17"/>
      <c r="E49" s="46"/>
      <c r="F49" s="54"/>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3"/>
      <c r="BL49" s="43"/>
      <c r="BM49" s="43"/>
      <c r="BN49" s="43"/>
      <c r="BO49" s="43"/>
      <c r="BP49" s="43"/>
      <c r="BQ49" s="43"/>
      <c r="BR49" s="43"/>
      <c r="BS49" s="43"/>
      <c r="BT49" s="43"/>
      <c r="BU49" s="43"/>
      <c r="BV49" s="43"/>
      <c r="BW49" s="43"/>
      <c r="BX49" s="43"/>
      <c r="BY49" s="43"/>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row>
    <row r="50" spans="1:106" s="47" customFormat="1" x14ac:dyDescent="0.2">
      <c r="A50" s="23"/>
      <c r="B50" s="24"/>
      <c r="C50" s="16"/>
      <c r="D50" s="17"/>
      <c r="E50" s="46"/>
      <c r="F50" s="54"/>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3"/>
      <c r="BL50" s="43"/>
      <c r="BM50" s="43"/>
      <c r="BN50" s="43"/>
      <c r="BO50" s="43"/>
      <c r="BP50" s="43"/>
      <c r="BQ50" s="43"/>
      <c r="BR50" s="43"/>
      <c r="BS50" s="43"/>
      <c r="BT50" s="43"/>
      <c r="BU50" s="43"/>
      <c r="BV50" s="43"/>
      <c r="BW50" s="43"/>
      <c r="BX50" s="43"/>
      <c r="BY50" s="43"/>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row>
    <row r="51" spans="1:106" s="47" customFormat="1" x14ac:dyDescent="0.2">
      <c r="A51" s="34"/>
      <c r="B51" s="35"/>
      <c r="C51" s="36"/>
      <c r="D51" s="37"/>
      <c r="E51" s="49"/>
      <c r="F51" s="57"/>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c r="BG51" s="43"/>
      <c r="BH51" s="43"/>
      <c r="BI51" s="43"/>
      <c r="BJ51" s="43"/>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row>
    <row r="52" spans="1:106" x14ac:dyDescent="0.2">
      <c r="B52" s="26"/>
      <c r="E52" s="46"/>
    </row>
    <row r="53" spans="1:106" s="51" customFormat="1" ht="13.5" thickBot="1" x14ac:dyDescent="0.25">
      <c r="A53" s="38"/>
      <c r="B53" s="39" t="s">
        <v>267</v>
      </c>
      <c r="C53" s="40"/>
      <c r="D53" s="41"/>
      <c r="E53" s="50"/>
      <c r="F53" s="58">
        <f>SUM(F1:F52)</f>
        <v>0</v>
      </c>
    </row>
    <row r="54" spans="1:106" ht="13.5" thickTop="1" x14ac:dyDescent="0.2"/>
  </sheetData>
  <sheetProtection algorithmName="SHA-512" hashValue="/F8LxKrxVXIKUePyYr8o6+Srp/ef06jAKvn1znKasxLcC0uiGxnJeHP0R/ReroQCavkVs1C6BTz6fI+cVFvHlw==" saltValue="WsPjqDN/gO6VIRyXFXM+ow==" spinCount="100000" sheet="1" objects="1" scenarios="1"/>
  <printOptions horizontalCentered="1"/>
  <pageMargins left="0.98425196850393704" right="0.39370078740157483" top="0.78740157480314965" bottom="0.78740157480314965" header="0.31496062992125984" footer="0.31496062992125984"/>
  <pageSetup paperSize="9" scale="58" fitToHeight="70" orientation="portrait" horizontalDpi="180" verticalDpi="180" r:id="rId1"/>
  <headerFooter alignWithMargins="0">
    <oddHeader>&amp;L&amp;7&amp;F</oddHeader>
    <oddFooter xml:space="preserve">&amp;C&amp;8&amp;A&amp;R&amp;8&amp;P   od   &amp;N &amp;10 </oddFooter>
  </headerFooter>
  <rowBreaks count="1" manualBreakCount="1">
    <brk id="37"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8</vt:i4>
      </vt:variant>
      <vt:variant>
        <vt:lpstr>Imenovani obsegi</vt:lpstr>
      </vt:variant>
      <vt:variant>
        <vt:i4>8</vt:i4>
      </vt:variant>
    </vt:vector>
  </HeadingPairs>
  <TitlesOfParts>
    <vt:vector size="16" baseType="lpstr">
      <vt:lpstr>GLAVNA REKAPITULACIJA</vt:lpstr>
      <vt:lpstr>SPLOŠNI OPIS</vt:lpstr>
      <vt:lpstr>SKATEPARK REKAPITULACIJA</vt:lpstr>
      <vt:lpstr>SANACIJSKA DELA</vt:lpstr>
      <vt:lpstr>SKATE ELEMENTI</vt:lpstr>
      <vt:lpstr>KLJUČAVNIČARSKA DELA</vt:lpstr>
      <vt:lpstr>SLIKOPLESKARSKA DELA</vt:lpstr>
      <vt:lpstr>OSTALA DELA - MEZANIN</vt:lpstr>
      <vt:lpstr>'GLAVNA REKAPITULACIJA'!Področje_tiskanja</vt:lpstr>
      <vt:lpstr>'KLJUČAVNIČARSKA DELA'!Področje_tiskanja</vt:lpstr>
      <vt:lpstr>'OSTALA DELA - MEZANIN'!Področje_tiskanja</vt:lpstr>
      <vt:lpstr>'SANACIJSKA DELA'!Področje_tiskanja</vt:lpstr>
      <vt:lpstr>'SKATE ELEMENTI'!Področje_tiskanja</vt:lpstr>
      <vt:lpstr>'SKATEPARK REKAPITULACIJA'!Področje_tiskanja</vt:lpstr>
      <vt:lpstr>'SLIKOPLESKARSKA DELA'!Področje_tiskanja</vt:lpstr>
      <vt:lpstr>'OSTALA DELA - MEZANIN'!Tiskanje_naslovov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 Strazar;Robert Pangersic</dc:creator>
  <cp:lastModifiedBy>Iztok Obreza</cp:lastModifiedBy>
  <cp:lastPrinted>2022-10-05T14:51:57Z</cp:lastPrinted>
  <dcterms:created xsi:type="dcterms:W3CDTF">2022-09-11T07:32:41Z</dcterms:created>
  <dcterms:modified xsi:type="dcterms:W3CDTF">2023-01-06T09:02:04Z</dcterms:modified>
</cp:coreProperties>
</file>