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defaultThemeVersion="202300"/>
  <mc:AlternateContent xmlns:mc="http://schemas.openxmlformats.org/markup-compatibility/2006">
    <mc:Choice Requires="x15">
      <x15ac:absPath xmlns:x15ac="http://schemas.microsoft.com/office/spreadsheetml/2010/11/ac" url="Y:\132-PALACA CUKRARNA\06-PZI\06-ODDAJA\250417_POPIS NO - posodobljen\"/>
    </mc:Choice>
  </mc:AlternateContent>
  <xr:revisionPtr revIDLastSave="0" documentId="13_ncr:1_{5BD740B4-902D-48FD-9ED1-C27249EBC64B}" xr6:coauthVersionLast="47" xr6:coauthVersionMax="47" xr10:uidLastSave="{00000000-0000-0000-0000-000000000000}"/>
  <bookViews>
    <workbookView xWindow="-120" yWindow="-120" windowWidth="29040" windowHeight="15720" activeTab="2" xr2:uid="{11F85536-D8F9-924D-AA6A-BA51E87AFAE2}"/>
  </bookViews>
  <sheets>
    <sheet name="_REKAPITULACIJA" sheetId="4" r:id="rId1"/>
    <sheet name="_SPLOŠNI TEKST" sheetId="5" r:id="rId2"/>
    <sheet name="3.0 13 EI MULTIMEDIJSKA OPREMA" sheetId="1" r:id="rId3"/>
    <sheet name="3.0 18-21 EI IT, AKTIVNA OPREMA" sheetId="3" r:id="rId4"/>
    <sheet name="11.2.1 NO TIPSKA"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4" i="4" l="1"/>
  <c r="H114" i="6"/>
  <c r="H45" i="6"/>
  <c r="H49" i="6"/>
  <c r="H37" i="1" l="1"/>
  <c r="H263" i="6" l="1"/>
  <c r="H261" i="6"/>
  <c r="H259" i="6"/>
  <c r="H255" i="6"/>
  <c r="H252" i="6"/>
  <c r="H249" i="6"/>
  <c r="H246" i="6"/>
  <c r="H243" i="6"/>
  <c r="H240" i="6"/>
  <c r="H237" i="6"/>
  <c r="H233" i="6"/>
  <c r="H230" i="6"/>
  <c r="H225" i="6"/>
  <c r="H221" i="6"/>
  <c r="H217" i="6"/>
  <c r="H213" i="6"/>
  <c r="H209" i="6"/>
  <c r="H205" i="6"/>
  <c r="H201" i="6"/>
  <c r="H197" i="6"/>
  <c r="H194" i="6"/>
  <c r="H191" i="6"/>
  <c r="H188" i="6"/>
  <c r="H185" i="6"/>
  <c r="H182" i="6"/>
  <c r="H180" i="6"/>
  <c r="H177" i="6"/>
  <c r="H174" i="6"/>
  <c r="H171" i="6"/>
  <c r="H168" i="6"/>
  <c r="H165" i="6"/>
  <c r="H161" i="6"/>
  <c r="H158" i="6"/>
  <c r="H154" i="6"/>
  <c r="H150" i="6"/>
  <c r="H146" i="6"/>
  <c r="H142" i="6"/>
  <c r="H138" i="6"/>
  <c r="H134" i="6"/>
  <c r="H130" i="6"/>
  <c r="H126" i="6"/>
  <c r="H122" i="6"/>
  <c r="H118" i="6"/>
  <c r="H111" i="6"/>
  <c r="H108" i="6"/>
  <c r="H104" i="6"/>
  <c r="H100" i="6"/>
  <c r="H96" i="6"/>
  <c r="H92" i="6"/>
  <c r="H88" i="6"/>
  <c r="H84" i="6"/>
  <c r="H80" i="6"/>
  <c r="H76" i="6"/>
  <c r="H72" i="6"/>
  <c r="H68" i="6"/>
  <c r="H65" i="6"/>
  <c r="H61" i="6"/>
  <c r="H57" i="6"/>
  <c r="H53" i="6"/>
  <c r="H41" i="6"/>
  <c r="H37" i="6"/>
  <c r="H33" i="6"/>
  <c r="H29" i="6"/>
  <c r="H264" i="6" s="1"/>
  <c r="H126" i="3"/>
  <c r="H138" i="3"/>
  <c r="H137" i="3"/>
  <c r="H136" i="3"/>
  <c r="H135" i="3"/>
  <c r="H33" i="1"/>
  <c r="H32" i="1"/>
  <c r="H31" i="1"/>
  <c r="H124" i="3"/>
  <c r="H131" i="3"/>
  <c r="H132" i="3" s="1"/>
  <c r="H9" i="3" s="1"/>
  <c r="H45" i="4" l="1"/>
  <c r="H139" i="3"/>
  <c r="H10" i="3" s="1"/>
  <c r="H58" i="1"/>
  <c r="H56" i="1" l="1"/>
  <c r="H64" i="1"/>
  <c r="H86" i="1"/>
  <c r="H84" i="1"/>
  <c r="H90" i="1"/>
  <c r="H75" i="1"/>
  <c r="H83" i="1"/>
  <c r="H81" i="1"/>
  <c r="H94" i="1"/>
  <c r="H92" i="1"/>
  <c r="H91" i="1"/>
  <c r="H89" i="1"/>
  <c r="H88" i="1"/>
  <c r="H79" i="1"/>
  <c r="H78" i="1"/>
  <c r="H77" i="1"/>
  <c r="H76" i="1"/>
  <c r="H80" i="1"/>
  <c r="H85" i="1"/>
  <c r="H87" i="1"/>
  <c r="H106" i="1" l="1"/>
  <c r="H105" i="1"/>
  <c r="H104" i="1"/>
  <c r="H103" i="1"/>
  <c r="H102" i="1"/>
  <c r="H101" i="1"/>
  <c r="H98" i="1"/>
  <c r="H93" i="1"/>
  <c r="H74" i="1"/>
  <c r="H73" i="1"/>
  <c r="H72" i="1"/>
  <c r="H71" i="1"/>
  <c r="H70" i="1"/>
  <c r="H66" i="1"/>
  <c r="H65" i="1"/>
  <c r="H63" i="1"/>
  <c r="H62" i="1"/>
  <c r="H61" i="1"/>
  <c r="H60" i="1"/>
  <c r="H59" i="1"/>
  <c r="H57" i="1"/>
  <c r="H55" i="1"/>
  <c r="H54" i="1"/>
  <c r="H53" i="1"/>
  <c r="H52" i="1"/>
  <c r="H51" i="1"/>
  <c r="H50" i="1"/>
  <c r="H49" i="1"/>
  <c r="H48" i="1"/>
  <c r="H47" i="1"/>
  <c r="H46" i="1"/>
  <c r="H95" i="1" l="1"/>
  <c r="H5" i="1" s="1"/>
  <c r="H107" i="1"/>
  <c r="H6" i="1" s="1"/>
  <c r="H67" i="1"/>
  <c r="H4" i="1" s="1"/>
  <c r="H127" i="3" l="1"/>
  <c r="H125" i="3"/>
  <c r="H123" i="3"/>
  <c r="H119" i="3"/>
  <c r="H118" i="3"/>
  <c r="H117" i="3"/>
  <c r="H116" i="3"/>
  <c r="H115" i="3"/>
  <c r="H114" i="3"/>
  <c r="H113" i="3"/>
  <c r="H112" i="3"/>
  <c r="H96" i="3"/>
  <c r="H73" i="3"/>
  <c r="H24" i="3"/>
  <c r="H93" i="3" l="1"/>
  <c r="H6" i="3" s="1"/>
  <c r="H128" i="3"/>
  <c r="H8" i="3" s="1"/>
  <c r="H120" i="3"/>
  <c r="H7" i="3" s="1"/>
  <c r="H11" i="3" l="1"/>
  <c r="H40" i="1"/>
  <c r="H42" i="1"/>
  <c r="H39" i="1"/>
  <c r="H41" i="1"/>
  <c r="H38" i="1"/>
  <c r="H36" i="1"/>
  <c r="H35" i="1"/>
  <c r="H34" i="1"/>
  <c r="H30" i="1"/>
  <c r="H29" i="1"/>
  <c r="H28" i="1"/>
  <c r="H27" i="1"/>
  <c r="H43" i="1" l="1"/>
  <c r="H3" i="1" l="1"/>
  <c r="H7" i="1" s="1"/>
  <c r="H43" i="4" s="1"/>
  <c r="H47" i="4" s="1"/>
  <c r="H48" i="4" s="1"/>
  <c r="H49" i="4" s="1"/>
  <c r="H51" i="4" s="1"/>
  <c r="H53" i="4" s="1"/>
</calcChain>
</file>

<file path=xl/sharedStrings.xml><?xml version="1.0" encoding="utf-8"?>
<sst xmlns="http://schemas.openxmlformats.org/spreadsheetml/2006/main" count="1173" uniqueCount="522">
  <si>
    <t>13.</t>
  </si>
  <si>
    <t>SCENSKA RAZSVETLJAVA</t>
  </si>
  <si>
    <t>14.</t>
  </si>
  <si>
    <t>15.</t>
  </si>
  <si>
    <t>16.</t>
  </si>
  <si>
    <t>17.</t>
  </si>
  <si>
    <t>SPLOŠNO:</t>
  </si>
  <si>
    <t>*</t>
  </si>
  <si>
    <t>Izdelavo ponudbe in izvedbo projekta je potrebno izdelati skladno z načrtom. Načrt je potrebno upoštevati v celoti (risbe, opisi in popisi).</t>
  </si>
  <si>
    <t>V ceno po enoti mere je potrebno zajeti dobavo in montažo materiala, ter opreme s pomožnimi deli in drobnim materialom (rezanje, dolbljenje, preboji).</t>
  </si>
  <si>
    <t>Vsa oprema in material se mora dobaviti z ustreznimi certifikati, atesti, garancijami, navodili za obratovanje, vzdrževanje, posluževanje in servisiranje (v skladu z veljavno zakonodajo in zahtevami naročnika).</t>
  </si>
  <si>
    <t>Pri oceni opreme in materiala je potrebno upoštevati stroške meritev, preiskusa in zagona, vključno s pridobitvijo ustreznih certifikatov in potrdil s strani pooblaščenih institucij.</t>
  </si>
  <si>
    <t>Pri izvedbi je potrebno upoštevati stroške vseh pripravljalnih in zaključnih del (vključno z usklajevanjem z ostalimi izvajalci na objektu), ažurno evidentiranje eventuelnih sprememb za izdelavo PID dokumentacije, ter vse transportne, skladiščne, zavarovalne in ostale splošne stroške.</t>
  </si>
  <si>
    <t>V ceni kabelskih izvodov je potrebno upoštevati tudi prehodne in končne doze.</t>
  </si>
  <si>
    <t>Vsi električni kabli morajo imeti odziv na ogenj vsaj Cca s1 d2 a1, na zaščitenih delih evakuacijskih poti morajo kabli ustrezati zahtevam razreda B2cas1d1a1</t>
  </si>
  <si>
    <t>Izdelati je potrebno delavniške risbe izgledov razdellnikov, ki jih mora potrditi projektant in nadzornik</t>
  </si>
  <si>
    <t>Vsi razdelilci morajo imeti desno oz. levo odpirajoče vrata s ključavnico z dvojno brado in ojačanim profilom, streho, plošče za uvod kablov, hrptno steno in montažne ploščo, spojko za ozemljitev, ključ, ter podstavek razdelilca, mehanske zaščite IP55.</t>
  </si>
  <si>
    <t>Ključavnica: 4 točkovni palični zapiralni sistem s pregibno kljuko za enojna in 3-točkovni palični zapiralni sistem za dvokrilna vrata</t>
  </si>
  <si>
    <t>Razdelilniki morajo imeti naravno prezračevanje.</t>
  </si>
  <si>
    <t>Zap. št.</t>
  </si>
  <si>
    <t>Opis postavke</t>
  </si>
  <si>
    <t>Enota</t>
  </si>
  <si>
    <t>Količina</t>
  </si>
  <si>
    <t>Cena</t>
  </si>
  <si>
    <t>Znesek (EUR)</t>
  </si>
  <si>
    <t>3.0</t>
  </si>
  <si>
    <t>1.</t>
  </si>
  <si>
    <t>kos</t>
  </si>
  <si>
    <t>2.</t>
  </si>
  <si>
    <t>3.</t>
  </si>
  <si>
    <t>4.</t>
  </si>
  <si>
    <t>set</t>
  </si>
  <si>
    <t>5.</t>
  </si>
  <si>
    <t>6.</t>
  </si>
  <si>
    <t>7.</t>
  </si>
  <si>
    <t>8.</t>
  </si>
  <si>
    <t>9.</t>
  </si>
  <si>
    <t>10.</t>
  </si>
  <si>
    <t>11.</t>
  </si>
  <si>
    <t>SCENSKA RAZSVETLJAVA SKUPAJ:</t>
  </si>
  <si>
    <r>
      <rPr>
        <b/>
        <sz val="10"/>
        <rFont val="MS Trebuchet"/>
      </rPr>
      <t>Profesionalna naprava za fino meglo</t>
    </r>
    <r>
      <rPr>
        <sz val="10"/>
        <rFont val="MS Trebuchet"/>
      </rPr>
      <t xml:space="preserve">
Čas gretja do delovanja manj kot 60s 
Vgrajen ventilator (nastavljiva jakost) 
DMX krmiljenje 
Delovanje brez kompresorja 
Moč grelca vsaj 1500W, 
Kapaciteta rezervarja 2L (zadošča za vsaj 48h neprestanega delovanja) 
Vgrajen LED zaslon za prikaz nastavitev parametrov
Teža ne presega 10 kg
Priložen napajalni vodnik</t>
    </r>
  </si>
  <si>
    <r>
      <rPr>
        <b/>
        <sz val="10"/>
        <rFont val="MS Trebuchet"/>
      </rPr>
      <t xml:space="preserve">19" DMX delilnik </t>
    </r>
    <r>
      <rPr>
        <sz val="10"/>
        <rFont val="MS Trebuchet"/>
      </rPr>
      <t xml:space="preserve">
2 x 5P XLR vhod 
10 x 5P XLR izhod
Poljubna izbira vhoda za vsak izhod 
RDM filtriranje za vsak vhod ločeno 
RDM filtriranjem za vsak izhod ločeno 
Popolna galvanska in optična izolacija na vsakem izhodu 
RGB indikacijske LED za prikaz prisotnosti signala
HTP/LTP način združevanja, 
Način redundančnega delovanja, 
Možnost izbire uporabniško prednastavljenih profilov
Dobavljen s šuko napajalnim vodnikom. </t>
    </r>
  </si>
  <si>
    <r>
      <t xml:space="preserve">Profesionalno LED spot svetilo 
</t>
    </r>
    <r>
      <rPr>
        <sz val="10"/>
        <rFont val="MS Trebuchet"/>
      </rPr>
      <t>Vsaj 310W LED modul 
Barvna temperatura 6700° K 
Svetilnost vsaj 15200 lm oziroma 23400 lx na 5m
Razpon žarka od vsaj 8° do vsaj 48°
Izhodna leča premera vsaj 110mm
CRI vsaj 90
CMY barvno mešanje
Popravek zelenih tonov (+/- green)
Barvno kolo z vsaj 9 barvami + odprto 
Vrtljiv gobo disk z vsaj 8 vrtljivimi gobosi in odprto
Gobo disk z 9 nevrtljivimi gobosi + odprto 
Vgrajena 8 strana vrtljiva prizma
Vgrajena motorizirana iris zaslonka (hitrost vsaj 3Hz)
Vgrajen 5° frost filter (z možnostjo zamenjave) 
Motoriziran zoom in fokus
Elektronski strobo hitrosti vsaj 20Hz
18 bitno interno dimanje
Nastavljivo osveževanje za delovanje brez utripanja 
Podpora za DMX, RDM, ArtNet in sACN protokole
Pan vsaj 540°
Tilt vsaj 270°
Vgrajen sistem za stabilizacijo ob premikanju
Poraba svetila ne presega 440W
5 polni XLR DMX vhod in izhod
PowerCon TRUE 1 napajalni priključek
RJ45 priključek 
Teža ne presega 18.5 kg 
Višina ne presega 630mm</t>
    </r>
  </si>
  <si>
    <r>
      <rPr>
        <b/>
        <sz val="10"/>
        <color theme="1"/>
        <rFont val="MS Trebuchet"/>
      </rPr>
      <t xml:space="preserve">Profesionalno LED BEAM WASH svetilo </t>
    </r>
    <r>
      <rPr>
        <sz val="10"/>
        <color theme="1"/>
        <rFont val="MS Trebuchet"/>
      </rPr>
      <t xml:space="preserve">
7 x 40W RGBW LED modul
Razpon žarka od vsaj 4° do vsaj 58°
Svetilnost vsaj 3550lm oziroma 12000 lx na 5m
Varibailni CTO od 2700K do 8000K 
Možnost RGBW in CMY barvnega mešanja
Emulacija tungsten žarnice (zamik v rdečo in simulacije termalnega zamika za žarnice 750W, 1000W, 1200W, 2000W)
Motoriziran zoom
Vsaj 18 bit interno dimanje
Hrupnost svetila ne presega 34dB(A) pri 1m (avtomatski način) in 18 dB(A) 1m (tihi način)
5P XLR vhod in izhod
PowerCon vhod in izhod
Pan vsaj 450°
Tilt vsaj 227°
Teža ne presega: 6 kg
Poraba ne presega 230W. 
Dobavljen v kompletu z napajalnim kablom s primernimi konektorji</t>
    </r>
  </si>
  <si>
    <r>
      <t xml:space="preserve">DMX lučni krmilnik
</t>
    </r>
    <r>
      <rPr>
        <sz val="10"/>
        <rFont val="MS Trebuchet"/>
      </rPr>
      <t xml:space="preserve">Profesionalni lučni krmilnik z vsaj 24 večfunkcijskimi drsniki
Vsaj 4 x 48 palet
Vsaj 1 x master predvajalnik z go tipko
Vgrajen vsaj 7" na večkratni dotik občutljiv zaslon
Art-Net in sACN podpora
1024 DMX kanalov
2 x DMX izhod
4 x enkoder kolo za nastavitve
Color picker
Podpora za iOS in Android aplikacija za oddaljeno krmiljenje
Možnost shranjevanja posamičnih ali več cue-jev na drsnike
Možen priklop zunanjega na dotik občjutljivega zaslona
2 x USB priključek 
RDM podpora </t>
    </r>
  </si>
  <si>
    <r>
      <rPr>
        <b/>
        <sz val="10"/>
        <color rgb="FF000000"/>
        <rFont val="MS Trebuchet"/>
      </rPr>
      <t>Varovalna jeklenica 15kg</t>
    </r>
    <r>
      <rPr>
        <sz val="10"/>
        <color indexed="8"/>
        <rFont val="MS Trebuchet"/>
      </rPr>
      <t xml:space="preserve">
Varovalna jeklenica nosilnosti 15kg, 3mm x 585mm, z M6 karabinom, črne barve, TUV certificirana</t>
    </r>
  </si>
  <si>
    <r>
      <rPr>
        <b/>
        <sz val="10"/>
        <color rgb="FF000000"/>
        <rFont val="MS Trebuchet"/>
      </rPr>
      <t xml:space="preserve">Kljuka za obešanje svetil </t>
    </r>
    <r>
      <rPr>
        <sz val="10"/>
        <color indexed="8"/>
        <rFont val="MS Trebuchet"/>
      </rPr>
      <t xml:space="preserve">
Aluminijasta kljuka za obešanje svetil, nosilnost vsaj 100kg (8 kratni varnostni faktor), za cevi premera 45-50mm, vijačenje s strani, možnost obešanja z in zapenjanja z eno roko, priložen M8 vijak za pritrditev na svetila, s krilato matico (oboje črne barve), </t>
    </r>
  </si>
  <si>
    <r>
      <rPr>
        <b/>
        <sz val="10"/>
        <color rgb="FF000000"/>
        <rFont val="MS Trebuchet"/>
      </rPr>
      <t>Varovalna jeklenica 25kg</t>
    </r>
    <r>
      <rPr>
        <sz val="10"/>
        <color indexed="8"/>
        <rFont val="MS Trebuchet"/>
      </rPr>
      <t xml:space="preserve">
Varovalna jeklenica nosilnosti 25kg, 4mm x 585mm, z M6 karabinom, črne barve, TUV certificirana</t>
    </r>
  </si>
  <si>
    <r>
      <rPr>
        <b/>
        <sz val="10"/>
        <rFont val="MS Trebuchet"/>
      </rPr>
      <t>Montaža opreme na pripravljeno inštalacijo</t>
    </r>
    <r>
      <rPr>
        <sz val="10"/>
        <rFont val="MS Trebuchet"/>
      </rPr>
      <t xml:space="preserve">
Dobava opreme na objekt, montaža opreme na nosilno konstrukcijo, nastavitev, priklop, programiranje, spuščanje v pogon, z vsem pripadajočim drobnim materialom, priključnimi DMX vodniki, konektorji, paneli, dozami IPD. </t>
    </r>
  </si>
  <si>
    <r>
      <rPr>
        <b/>
        <sz val="10"/>
        <rFont val="MS Trebuchet"/>
      </rPr>
      <t xml:space="preserve">Izobraževanje uporabnika </t>
    </r>
    <r>
      <rPr>
        <sz val="10"/>
        <rFont val="MS Trebuchet"/>
      </rPr>
      <t xml:space="preserve">
Izobraževanje uporabnika za delo z dobavljeno opremo v obsegu vsaj 4 ure.  </t>
    </r>
  </si>
  <si>
    <t>12.</t>
  </si>
  <si>
    <t>ODRSKA OPREMA SKUPAJ</t>
  </si>
  <si>
    <r>
      <rPr>
        <b/>
        <sz val="10"/>
        <color theme="1"/>
        <rFont val="MS Trebuchet"/>
      </rPr>
      <t>Pritrditev in ojačitev:</t>
    </r>
    <r>
      <rPr>
        <sz val="10"/>
        <color theme="1"/>
        <rFont val="MS Trebuchet"/>
      </rPr>
      <t xml:space="preserve">
- Noge odrskih enot se morajo pritrjevati s pomočjo ročnega mehanizma, pri čemer mora biti ročica za privijanje izdelana iz PVC-ja.
- Na spodnji strani nosilnega okvirja odrskega podesta mora biti nameščena dodatna ojačitvena aluminijasta cev dimenzij 55 × 55 mm, ki povečuje stabilnost in nosilnost konstrukcije.
</t>
    </r>
    <r>
      <rPr>
        <b/>
        <sz val="10"/>
        <color theme="1"/>
        <rFont val="MS Trebuchet"/>
      </rPr>
      <t>Materiali in dimenzije:</t>
    </r>
    <r>
      <rPr>
        <sz val="10"/>
        <color theme="1"/>
        <rFont val="MS Trebuchet"/>
      </rPr>
      <t xml:space="preserve">
- Površina odrskih enot mora biti izdelana iz temne vlagoodporne in nedrseče vezane plošče debeline 12 mm
- Vse noge odrskih enot morajo biti izdelane iz aluminijastega profila dimenzij 
60 × 60 × 3,5 mm.
- Teleskopske noge morajo biti opremljene z dvojnim fiksirnim vijakom M10, ki omogoča natančno nastavitev in trdno pritrditev.</t>
    </r>
  </si>
  <si>
    <r>
      <rPr>
        <b/>
        <sz val="10"/>
        <color theme="1"/>
        <rFont val="MS Trebuchet"/>
      </rPr>
      <t>Tehnične specifikacije:</t>
    </r>
    <r>
      <rPr>
        <sz val="10"/>
        <color theme="1"/>
        <rFont val="MS Trebuchet"/>
      </rPr>
      <t xml:space="preserve">
- Skladiščna višina odra: 70 mm
- Nosilnost odra: 500 kg/m²
</t>
    </r>
    <r>
      <rPr>
        <b/>
        <sz val="10"/>
        <color theme="1"/>
        <rFont val="MS Trebuchet"/>
      </rPr>
      <t>Dimenzije in količine:</t>
    </r>
    <r>
      <rPr>
        <sz val="10"/>
        <color theme="1"/>
        <rFont val="MS Trebuchet"/>
      </rPr>
      <t xml:space="preserve">
- 200x100 cm - 10 kos
- 200x59,5 cm - 2 kos
- 144x59,5 cm - 1kos
- 144x100 cm - 5 kos
- 88x30 cm - 1 kos</t>
    </r>
    <r>
      <rPr>
        <b/>
        <sz val="10"/>
        <color theme="1"/>
        <rFont val="MS Trebuchet"/>
      </rPr>
      <t xml:space="preserve">
Višine:
</t>
    </r>
    <r>
      <rPr>
        <sz val="10"/>
        <color theme="1"/>
        <rFont val="MS Trebuchet"/>
      </rPr>
      <t>teleskopke od 40 do 60 cm - 18 kpl
fiksna višina 23 cm - 1 kpl
Ob dobavi je potrebno priložiti TÜV certifikat za odrske podeste, ki potrjuje skladnost z varnostnimi in kakovostnimi standardi.</t>
    </r>
  </si>
  <si>
    <t>kpl</t>
  </si>
  <si>
    <r>
      <rPr>
        <b/>
        <sz val="10"/>
        <color theme="1"/>
        <rFont val="MS Trebuchet"/>
      </rPr>
      <t>ODRSKI PODEST (KPL)</t>
    </r>
    <r>
      <rPr>
        <sz val="10"/>
        <color theme="1"/>
        <rFont val="MS Trebuchet"/>
      </rPr>
      <t xml:space="preserve">
Dobava odrskih podestov, ki morajo biti izdelani iz visokokakovostnega ekstrudiranega aluminijastega profila, ki zagotavlja trdnost, vzdržljivost in dolgo življenjsko dobo.
Konstrukcija odrskih enot:
- Vsaka odrska enota mora imeti po celotnem obodu večnamenski kanal, ki omogoča varno medsebojno povezovanje odrskih enot ter pritrditev dodatne scenske opreme.
- Odrske enote se morajo med seboj povezovati s pomočjo posebne ključavnice, ki se vstavi v kotni večnamenski kanal. Z vijačenjem ključavnice se enote trdno pritrdijo.
- Ključavnica mora imeti vgrajen distančnik, ki omejuje globino vstavljanja v povezovalni kanal in zagotavlja stabilnost povezave. </t>
    </r>
  </si>
  <si>
    <r>
      <t xml:space="preserve">GLAVNA ZAVESA (KPL)
</t>
    </r>
    <r>
      <rPr>
        <sz val="10"/>
        <color theme="1"/>
        <rFont val="MS Trebuchet"/>
      </rPr>
      <t xml:space="preserve">Material: poliester (Trevira CS)
Širina materiala: 140 cm
Spec. teža: 380 g/m2
Barva: po izboru na osnovi dostavljenih vzorcev proizvajalca 
Ognjeodporno: DIN 4102 B1, DIN EN 13501-1
</t>
    </r>
    <r>
      <rPr>
        <b/>
        <sz val="10"/>
        <color theme="1"/>
        <rFont val="MS Trebuchet"/>
      </rPr>
      <t xml:space="preserve">Končna velikost in obdelava materiala:
</t>
    </r>
    <r>
      <rPr>
        <sz val="10"/>
        <color theme="1"/>
        <rFont val="MS Trebuchet"/>
      </rPr>
      <t>Tip: Dvodelna zavesa
Širina: 2 kosa – 2,7 m 
Višina: 2,85m
Nabor: 50% 
Obdelava: 
Vertikalni sestavni šivi
Zgornji rob: ojačitveni trak 5 cm z vgrajenimi kovinskimi očesci vsakih 8 cm 
Stranski rob: Stranice ozko zarobljene
Spodnji rob: višine 10 cm z obtežitveno vrvico 200 g/tm</t>
    </r>
  </si>
  <si>
    <r>
      <t>BOČNE ZAVESE (kpl)</t>
    </r>
    <r>
      <rPr>
        <sz val="10"/>
        <rFont val="MS Trebuchet"/>
      </rPr>
      <t xml:space="preserve">
Material: 100% Trevira CS
Širina materiala: 150 cm
Spec. teža: 320 g/m2
Barva: črna 
Ognjeodporno: DIN 4102 B1, DIN EN 13501-1</t>
    </r>
    <r>
      <rPr>
        <b/>
        <sz val="10"/>
        <rFont val="MS Trebuchet"/>
      </rPr>
      <t xml:space="preserve">
Končna velikost in obdelava materiala:
</t>
    </r>
    <r>
      <rPr>
        <sz val="10"/>
        <rFont val="MS Trebuchet"/>
      </rPr>
      <t>Tip: Enodelna zavesa
Širina: 2 kosa - 2,70 m
Višina: 3,30 m
Nabor: 50% 
Obdelava: 
Vertikalni sestavni šivi
Zgornji rob: ojačitveni trak 5 cm z vgrajenimi kovinskimi očesci vsakih 20 cm 
Stranski rob: Stranice ozko zarobljene
Spodnji rob: višine 10 cm z obtežitveno vrvico 200 g/tm</t>
    </r>
  </si>
  <si>
    <r>
      <t>ZADNJA ZAVESA (kpl)</t>
    </r>
    <r>
      <rPr>
        <sz val="10"/>
        <rFont val="MS Trebuchet"/>
      </rPr>
      <t xml:space="preserve">
Material: 100% Trevira CS
Širina materiala: 150 cm
Spec. teža: 320 g/m2
Barva: črna 
Ognjeodporno: DIN 4102 B1, DIN EN 13501-1
</t>
    </r>
    <r>
      <rPr>
        <b/>
        <sz val="10"/>
        <rFont val="MS Trebuchet"/>
      </rPr>
      <t xml:space="preserve">Končna velikost in obdelava materiala:
</t>
    </r>
    <r>
      <rPr>
        <sz val="10"/>
        <rFont val="MS Trebuchet"/>
      </rPr>
      <t>Končna velikost in obdelava materiala:
Tip: Enodelna zavesa
Širina: 2 kosa - 2,45 m
Višina: 3,30 m
Nabor: 50% 
Obdelava: 
Vertikalni sestavni šivi
Zgornji rob: ojačitveni trak 5 cm z vgrajenimi kovinskimi očesci vsakih 20 cm 
Stranski rob: Stranice ozko zarobljene
Spodnji rob: višine 10 cm z obtežitveno vrvico 200 g/tm</t>
    </r>
  </si>
  <si>
    <r>
      <t xml:space="preserve">ELEKTROMOTORNO VODILO GLAVNE ZAVESE
</t>
    </r>
    <r>
      <rPr>
        <sz val="10"/>
        <rFont val="MS Trebuchet"/>
      </rPr>
      <t xml:space="preserve">Dobava motoriziranega sistema za vodenje dvodelne gledališke zavese vključno z vsemi pripadajočimi elementi za popolno delovanje sistema.
</t>
    </r>
    <r>
      <rPr>
        <b/>
        <sz val="10"/>
        <rFont val="MS Trebuchet"/>
      </rPr>
      <t xml:space="preserve">
Tehnične zahteve:	
</t>
    </r>
    <r>
      <rPr>
        <sz val="10"/>
        <rFont val="MS Trebuchet"/>
      </rPr>
      <t>Tip sistema: Motorizirano vodilo za dvodelno gledališko zaveso.
Uporaba: Notranja uporaba
Material vodila: Visokokakovosten aluminij, prašno barvan ali eloksiran.
Barva vodila: črna (RAL 9005)
Nosilnost: Vodilo mora omogočati obremenitev do 65 kg.
Dolžina vodila: Do 5,20 metra.
Montaža: stenska s pomočjo konzol
Hitrost premikanja zaves: do 21 cm/s.
Možnost ročnega upravljanja v primeru izpada električne energije.
Funkcija "Touch &amp; Go" za enostaven zagon z ročnim pomikom zavese.
Načini upravljanja	: Stikalo	na steni.
Daljinski upravljalnik: da
Napajanje: 230V AC, vključno s potrebnimi električnimi priključki in zaščito.
Varnost: Sistem mora zagotavljati zaščito pred preobremenitvijo in samodejno ustavitev ob oviri.</t>
    </r>
  </si>
  <si>
    <r>
      <t xml:space="preserve">VODILO BOČNIH ZAVES IN ZADNJE ZAVESE
</t>
    </r>
    <r>
      <rPr>
        <sz val="10"/>
        <rFont val="MS Trebuchet"/>
      </rPr>
      <t xml:space="preserve">Dobava vodila dvodelne zadnje zavese. Vodilo mora biti narejeno iz ekstrudiranega Aluminija, dimenzija vodila v preseku 35x40 mm (š x v)  in eloksirano v črno barvo. Cena mora vsebovati vse elemente za varno in kvalitetno obešanje na nosilno cev ø48,3 mm.
Sredinsko prekrivanje bočnih zaves in zadnje zavese je 0,25 m </t>
    </r>
    <r>
      <rPr>
        <b/>
        <sz val="10"/>
        <rFont val="MS Trebuchet"/>
      </rPr>
      <t xml:space="preserve">
</t>
    </r>
    <r>
      <rPr>
        <sz val="10"/>
        <rFont val="MS Trebuchet"/>
      </rPr>
      <t>Odpiranje/zapiranje zadnje zavese v celoti ročno</t>
    </r>
    <r>
      <rPr>
        <b/>
        <sz val="10"/>
        <rFont val="MS Trebuchet"/>
      </rPr>
      <t xml:space="preserve">
</t>
    </r>
    <r>
      <rPr>
        <sz val="10"/>
        <rFont val="MS Trebuchet"/>
      </rPr>
      <t xml:space="preserve">Nosilnost vodila mora biti min. 60 kg razporejene nosilnosti na tekoči meter ob predpostavki, da je vodilo obešeno na 100 cm. Nosilni koleščki morajo biti kroglično uležajeni, nosilec na katerega se zavese obešajo pa imeti možnost 360° rotacije za lepše zlaganje in padec zavese. Nosilnost posameznega koleščka mora biti min. 10 kg. Koleščki so razporejeni vsakih 20 cm. 
</t>
    </r>
    <r>
      <rPr>
        <b/>
        <sz val="10"/>
        <rFont val="MS Trebuchet"/>
      </rPr>
      <t xml:space="preserve">
Dolžina vodila: 4,90 m - 2 kpl
Dolžina vodila: 4,40 m - 1 kpl</t>
    </r>
  </si>
  <si>
    <r>
      <rPr>
        <b/>
        <sz val="10"/>
        <color theme="1"/>
        <rFont val="MS Trebuchet"/>
      </rPr>
      <t xml:space="preserve">MONTAŽA  </t>
    </r>
    <r>
      <rPr>
        <sz val="10"/>
        <color theme="1"/>
        <rFont val="MS Trebuchet"/>
      </rPr>
      <t xml:space="preserve">
Cena mora zajemati montažo vodil na predpripravljeno kovinsko konstrukcijo - 
Montažo vodil
Priklop vodil na predpripravljeno elektroinštalacijo
Montažo zavesne tehnike in tekstilne opreme.
Postavka poleg dela in montažnega materiala in opreme mora vključuevati postavitev in uporabo delovnega odra, dvigal in pomožne opreme ter strošek vseh prevozov od dobavitelja do gradbišča.</t>
    </r>
  </si>
  <si>
    <t>3.0 NAČRT ELEKTRIČNIH INSTALACIJ IN ELEKTRIČNE OPREME</t>
  </si>
  <si>
    <t>REKAPITULACIJA:</t>
  </si>
  <si>
    <t>AKTIVNA OPREMA</t>
  </si>
  <si>
    <t xml:space="preserve"> </t>
  </si>
  <si>
    <t>18.</t>
  </si>
  <si>
    <t>AKTIVNA OPREMA TELEKOMUNIKACIJ</t>
  </si>
  <si>
    <t>19.</t>
  </si>
  <si>
    <t>PRIKAZOVALNIKI</t>
  </si>
  <si>
    <t>20.</t>
  </si>
  <si>
    <t>RAČUNALNIŠKA OPREMA</t>
  </si>
  <si>
    <t>21.</t>
  </si>
  <si>
    <t>AKTIVNA OPREMA SKUPAJ:</t>
  </si>
  <si>
    <t>AKTIVNA OPREMA ZA TELEKOMUNIKACIJE</t>
  </si>
  <si>
    <t>Ponudnik mora zagotoviti izvedbo naslednjih storitev *:</t>
  </si>
  <si>
    <t>1.      Konfiguracija mrežnih stikal:</t>
  </si>
  <si>
    <t>-         vgradnja dodatnega napajalnika, mrežnega modula in SFP vmesnikov v stikala, povezava stikal v sklad stikal, nastavitev IP naslova in dostopa za upravljanje stikala, nastavitev omejitev za dostop do stikala, nastavitev preprečevanja zank omrežja na stikalu (STP), nastavitev povezljivosti do drugega stikala ali usmerjevalnika (TRUNK), nastavitev stikala za VTP klient način delovanja, enkratna nastavitev vrat v ustrezen VLAN segment, konfiguriranje osnovne kakovosti storitev, testiranje delovanja in dokumentiranje osnovnih nastavitev.</t>
  </si>
  <si>
    <t>2.      Konfiguracija dostopnih točk:</t>
  </si>
  <si>
    <t>-         vključitev v management sistem z vnosom v mape in izvedbo poročil, konfiguracija 2 SSID omrežij, konfiguracija portala in dostopa za goste.</t>
  </si>
  <si>
    <t>3.      Gostovanje dostopnih točk v management sistemu za obdobje 5-ih let.</t>
  </si>
  <si>
    <t>4.      Izvedba SiteSurvey po postavitvi dostopnih točk z orodjem za merjenje Wi-Fi signala in priprava poročila o delovanju Wi-Fi omrežja.</t>
  </si>
  <si>
    <t>Mrežno stikalo PoE 1, kot n.pr. ali enakovredni C9200L-48P-4x-E</t>
  </si>
  <si>
    <t>• Tip: L2 stikalo s fiksno konfiguracijo</t>
  </si>
  <si>
    <t>• Število in vrsta vrat:</t>
  </si>
  <si>
    <t>   o 48x 10/100/1000 Mb/s UTP Ethernet vmesnikov RJ-45, podpora za avtomatično in ročno nastavljanje hitrosti in dupleks načina</t>
  </si>
  <si>
    <t>   o Možnost vgraditve štirih SFP+ vmesnikov hitrosti 10Gb/s (z delovanjem na večrodovnem optičnem vlaknu do 550m in valovni   dolžini 850nm in 1310nm ter enorodovnem optičnem vlaknu do 15km in valovni dolžini 1310nm)</t>
  </si>
  <si>
    <t>   o Konzolni priključek</t>
  </si>
  <si>
    <t>• POE: Stikalo mora omogočati vsaj 740W POE budgeta</t>
  </si>
  <si>
    <t>• Napajanje, vgrajen napajalnik 1KWAC, z možnostjo dograditve še enega enako močnega redundantnega napajalnika</t>
  </si>
  <si>
    <t>• Način vgradnje: Vgradnja v standardno 19 – palčno omaro</t>
  </si>
  <si>
    <t>• Pribor za vgradnjo: Priložen</t>
  </si>
  <si>
    <t>• Velikost: Višina 1 U</t>
  </si>
  <si>
    <t>• Sklad stikal: Vgrajen modul za STACK in dodan 1m povezovalni STACK kabel</t>
  </si>
  <si>
    <t>• Podpora protokolov:</t>
  </si>
  <si>
    <t>   o IEEE 802.3 (Ethernet), IEEE 802.3u (Fast Ethernet), IEEE 802.3z, IEEE 802.3ab (Gigabit Ethernet),</t>
  </si>
  <si>
    <t>   o IEEE 802.1d (Spanning Tree), IEEE 802.1w (Rapid Spanning Tree), IEEE 802.1s (Multiple Spanning Tree),</t>
  </si>
  <si>
    <t>   o IEEE 802.3ad (Link Aggregation), IEEE 802.1Q (VLAN), IEEE 802.1X (Network Access)</t>
  </si>
  <si>
    <t>• Razpoložljivost in razširljivost:</t>
  </si>
  <si>
    <t>   o Zmožnost izločanja zank in zagotavljanje redundance na OSI L2 :</t>
  </si>
  <si>
    <t>   o podpora za STP, Multiple STP in RSTP (Multiple/Rapid Spanning Tree Protocol)</t>
  </si>
  <si>
    <t>   o Podpora za agregacijo vmesnikov (Link aggregation), do 8 povezav v skupini</t>
  </si>
  <si>
    <t>   o Zaščita vrat pred broadcast, multicast in unicast preobremenitvijo (storm control)</t>
  </si>
  <si>
    <t>• Varnost:</t>
  </si>
  <si>
    <t>   o Varnost na nivoju vrat z overjanjem uporabnikov po standardu IEEE 802.1x ter dinamičnim dodeljevanjem VLAN-ov</t>
  </si>
  <si>
    <t>   o Samodejna dodelitev VLAN-a za goste in za uporabnike z neuspelo avtentikacijo za IEEE 802.1X</t>
  </si>
  <si>
    <t>   o Podpora za varnostne filte na vmesnik glede na uporabnika, ki se overja preko 802.1x</t>
  </si>
  <si>
    <t>   o Varnostni filtri morajo podpirati možnosti odločanja, glede na fizični ali logični vmesnik ter naslove nivoja 2 do 4</t>
  </si>
  <si>
    <t>   o Podpora varnostnim filtrom, ki se časovno avtomatsko spreminjajo</t>
  </si>
  <si>
    <t>   o Podpora izvajanju varnostnih filtrov na vhodni ali izhodni strani vmesnika</t>
  </si>
  <si>
    <t>   o Podpora za varnostne filtre za promet IP med navideznimi omrežji</t>
  </si>
  <si>
    <t>   o Podpora za overjanje dostopa administratorjem preko protokola TACACS+ in RADIUS</t>
  </si>
  <si>
    <t>   o Podpora beleženju kršitev varnostnih filtrov v spomin ali na strežnik</t>
  </si>
  <si>
    <t>   o Podpora prepuščanju prometa samo določenih naslovov MAC na posameznem vmesniku</t>
  </si>
  <si>
    <t>   o Podpora obveščanju o spremembah naslovov MAC na posameznem vmesniku</t>
  </si>
  <si>
    <t>   o Možnost preverjanja izvora paketov ARP in preprečevanja pošiljanja paketov z napačno vsebino relacije IP-MAC (ARP inspection)</t>
  </si>
  <si>
    <t>   o Možnost odmetavanja prometa DHCP iz ne zaupnih priključkov (DHCP snooping)</t>
  </si>
  <si>
    <t>   o Možnost vključitve mehanizmov za varovanje lokalnega IPv6 omrežja (FHS - IPv6 First Hop Security)</t>
  </si>
  <si>
    <t>   o Omogočeno filtriranje paketov BPDU ter preprečevanje priklopa stikal z manjšimi prioritetami BPDU kot jih ima korensko stikalo (BPDU guard, ROOT guard), o Možnost overjanja uporabnika preko spletnega vmesnika</t>
  </si>
  <si>
    <t>• Nadzor in upravljanje:</t>
  </si>
  <si>
    <t>   o Podpora za upravljanje in konfiguracijo preko SSHv2, HTTP, HTTPS, in SNMPv3 protokolov</t>
  </si>
  <si>
    <t>   o Administracija in upravljanje se izvaja z uporabo IPv4 in IPv6</t>
  </si>
  <si>
    <t>   o Podpora shranjevanju in nalaganju konfiguracije stikala v format ASCII</t>
  </si>
  <si>
    <t>   o Možnost aktiviranje prejšnje konfiguracije, Podpora TFTP za nadgradnjo programske opreme, ter prenosu konfiguracij</t>
  </si>
  <si>
    <t>   o Podpora protokolu NTP in SNTP za časovno sinhronizacijo, Možnost odkrivanja sosednjih naprav (Neighbor learning)</t>
  </si>
  <si>
    <t>   o Podpora protokolom SNMPv1, v2c in v3 ter podpora najmanj 4 skupin RMON (zgodovina, statistika, alarmi in dogodki)</t>
  </si>
  <si>
    <t>   o Podpora prenosa sporočil stikala do strežnika sporočil Syslog</t>
  </si>
  <si>
    <t>   o Podpora mehanizmu za preverjanje in onemogočanje enosmernosti povezave na optičnih vmesnikih (UDLD)</t>
  </si>
  <si>
    <t>   o L2 traceroute (možnost prikaza fizične poti okvirja preko L2 infrastukture)</t>
  </si>
  <si>
    <t>• Licenca: V ceno mora biti zajta 3 letna licenca Cisco DNA Essentials</t>
  </si>
  <si>
    <t>• Garancija:Enhanced Limited Lifetime (še 5 let po objavi proizvajalca o zaključku prodaje izdelka)</t>
  </si>
  <si>
    <t>• Dostopna točka kot na primer ali enakovredni: ExtremeWireless AP305C Wi-Fi 6 (802.11ax)</t>
  </si>
  <si>
    <t>o 1x 10/100/1000 Mb/s UTP ethernet vmestnik;  PoE 802.3af</t>
  </si>
  <si>
    <t>o 1x Type-A USB2.0</t>
  </si>
  <si>
    <t>• Način montaže: Stenska</t>
  </si>
  <si>
    <t>• Wi-Fi:</t>
  </si>
  <si>
    <t>o 4x notranja antena</t>
  </si>
  <si>
    <t>o 2x2:2 Stream Multiple-In, Multiple-Out (MIMO) Radio</t>
  </si>
  <si>
    <t>o (2) Integrated single band, 2.4-2.5 GHz omnidirectional antennas</t>
  </si>
  <si>
    <t>o (2) Integrated single band, 5.1-5.8 GHz omnidirectional antennas</t>
  </si>
  <si>
    <t>o 802.11a/n/ac/ax, 801.11b/g/n</t>
  </si>
  <si>
    <t>o WPA3</t>
  </si>
  <si>
    <t>• Hitrost: Vsaj 2.4 Gbps hkratno na obeh 2,4GHz in 5GHz radiju</t>
  </si>
  <si>
    <t>• BLE 5 Radio Bluetooth® Low Energy (BLE) and IEEE® 802.15.4 compliant</t>
  </si>
  <si>
    <t>• Upravljanje: Možnost upravljanja z obstoječim sistemom za upravljanje dostopnih točk proizvajalca Extreme/Aerohive pri čemer mora biti licenca za vključitev naprave v obstoječi sistem priložena.</t>
  </si>
  <si>
    <t>• Napajanje: POE - 802.3af</t>
  </si>
  <si>
    <t>• Garancija: vsaj 5 let</t>
  </si>
  <si>
    <t>o 5 let podpore proizvajalca  PWP TAC &amp; OS</t>
  </si>
  <si>
    <t>o 5 let licence za upravljanje v oblaku</t>
  </si>
  <si>
    <t>o Nosicel za montažo dostopne točke na strop.</t>
  </si>
  <si>
    <t>AKTIVNA OPREMA ZA TELEKOMUNIKACIJE SKUPAJ:</t>
  </si>
  <si>
    <t>PRIKAZOVALNIKI SKUPAJ:</t>
  </si>
  <si>
    <t>Zmogliv računalnik "gaming" v npr. v sledeči sestavi ali enakovredni:</t>
  </si>
  <si>
    <t>kos.</t>
  </si>
  <si>
    <t>1 - Disk, SAMSUNG 990 PRO 2TB SSD disk, NVMe M.2 PCIe Gen 4.0 (MZ-V9P2T0BW)</t>
  </si>
  <si>
    <t>1 - RAM, 64GB PC5600 DDR5 CL40 CORSAIR KIT (2x32GB) Vengeance RGB retail</t>
  </si>
  <si>
    <t>1 - PROCESOR, INTEL Core i9-13900K BOX, 24C/32T, 3.0-5.8GHz, LGA1700 (BX8071513900K)</t>
  </si>
  <si>
    <t>1 - MATIČNA PLOŠČA, GIGABYTE Z790 AORUS MASTER osnovna plošča</t>
  </si>
  <si>
    <t>1 - NAPAJALNIK, TOSHIBA MG08ACA14TE 14TB 7200/256M/S600</t>
  </si>
  <si>
    <t>1 - HLAJENJE, THERMALTAKE Toughpower GF3 1000W, 80+ Gold, Fan Hybrid, modularni napajalnik Gen</t>
  </si>
  <si>
    <t>1 - HLAJENJE, COOLER MASTER MasterCase H500M grey window (MCM-H500M-IHNN-S00)</t>
  </si>
  <si>
    <t>1 - GRAFIČNA KARTICA, NVIDIA® GeForce RTX™ 4090, 24 GB of G6X</t>
  </si>
  <si>
    <t>2 - MONITOR, Alienware 27 Gaming Monitor - AW2723DF</t>
  </si>
  <si>
    <t>1 - TIPKOVNICA</t>
  </si>
  <si>
    <t>1 - MIŠKA</t>
  </si>
  <si>
    <t>1 - SLUŠALKE</t>
  </si>
  <si>
    <t>1 - PROGRAMSKA OPREMA</t>
  </si>
  <si>
    <t>Switch z 10Gbps uplinkom v vsaki posamezni sobi; kot npr. Mikrotik CSS326-24G-2S+RM ali enakovredni oz. v skladu z aktualnim stanjem računalniške tehnike</t>
  </si>
  <si>
    <t>Agregacijski SFP+ switch s QSFP+; kot npr. Mikrotik CRS326-24S-2Q+RM ali enakovredni oz. v skladu z aktualnim stanjem računalniške tehnike</t>
  </si>
  <si>
    <t>PCIe mrežna QSFP+ za strežnik kot npr. Mellanox ConnectX-4 LX CX4131A PCIe x8 3.0 40GBe Ethernet QSFP28 MCX4131A-BCAT ali enakovredni oz. v skladu z aktualnim stanjem računalniške tehnike</t>
  </si>
  <si>
    <t>Strežnik kot npr. HPE Proliant DL365 Gen11 AMD EPYC 9124 16-Core (3.0GHz 64MB) 32GB (1 x 32GB) 8 x SFF x1 U.3 BC MR408i-o 800W ali enakovredni oz. v skladu z aktualnim stanjem računalniške tehnike</t>
  </si>
  <si>
    <t>Storage Expansion kot npr. HPE MSA 2060 16Gb FC SFF Storage ali enakovredni oz. v skladu z aktualnim stanjem računalniške tehnike</t>
  </si>
  <si>
    <t>Storage drive carrier (caddy) v skladu z aktualnim stanjem računalniške tehnike</t>
  </si>
  <si>
    <t>Storage disk kot npr. SSD MX500 2TB 2.5 SATA3 3D TLC, 7mm ali enakovredni oz. v skladu z aktualnim stanjem računalniške tehnike</t>
  </si>
  <si>
    <t>Fiber server-expansion kot npr. SN1200E - Internal - Wired - PCI Express - Fiber - 16000 Mbit/s (vključno s kablom) ali enakovredni oz. v skladu z aktualnim stanjem računalniške tehnike</t>
  </si>
  <si>
    <t>RAČUNALNIŠKA OPREMA SKUPAJ:</t>
  </si>
  <si>
    <t>OPREMA VIRTUALNE SOBE</t>
  </si>
  <si>
    <t>Dodatni strapi z baterijami za VR očala</t>
  </si>
  <si>
    <t>OPREMA VIRTUALNE SOBE SKUPAJ:</t>
  </si>
  <si>
    <r>
      <rPr>
        <b/>
        <sz val="10"/>
        <rFont val="MS Trebuchet"/>
      </rPr>
      <t xml:space="preserve">Profesionalna PTZ kamera </t>
    </r>
    <r>
      <rPr>
        <sz val="10"/>
        <rFont val="MS Trebuchet"/>
      </rPr>
      <t xml:space="preserve">
Vsaj FULL HD ločljivost, vsaj 20 x optični zoom, 1/2.5 progresivni 1/2.5″ Progressive CMOS senzor, izhod HD-SDI/3G-SDI, HDMI, RTSP / RTMP / NDI®|HX, USB 3.0 &amp; 2.0, Pan 340°, Tilt +90° do -30°, FOV 61°, dobavljena v kompletu s stenskim nosilcem in USB krmilnikom za upravljanje s kamero. </t>
    </r>
  </si>
  <si>
    <t>13.B</t>
  </si>
  <si>
    <t>13.C</t>
  </si>
  <si>
    <t>13.D</t>
  </si>
  <si>
    <t>VIDEO OPREMA</t>
  </si>
  <si>
    <t>OZVOČENJE</t>
  </si>
  <si>
    <t>13.A.</t>
  </si>
  <si>
    <t>13.D.</t>
  </si>
  <si>
    <t>SCENSKA TEHNIKA</t>
  </si>
  <si>
    <t>3.0 13 MULTIMEDIJSKA OPREMA</t>
  </si>
  <si>
    <r>
      <rPr>
        <b/>
        <sz val="10"/>
        <rFont val="MS Trebuchet"/>
      </rPr>
      <t xml:space="preserve">Naglavni mikrofon </t>
    </r>
    <r>
      <rPr>
        <sz val="10"/>
        <rFont val="MS Trebuchet"/>
      </rPr>
      <t xml:space="preserve">
Miniaturni naglavni kondenzatorski mikrofon za govor v kožni barvi. Izjemno udobna zasnova, kardioidna usmerjenost kapsule, kovinski okvir, priključek kompatibilen z žepnim oddajnikom. Frekvenčni razpon 40Hz - 20kHz, max. SPL 150dB, nazivna upornost 1 kOhm, dolžina priključnega vodnika vsaj 1.6m, Bež barve.</t>
    </r>
  </si>
  <si>
    <r>
      <rPr>
        <b/>
        <sz val="10"/>
        <rFont val="MS Trebuchet"/>
      </rPr>
      <t xml:space="preserve">Brezžični mikrofonski oddajnik - žepni </t>
    </r>
    <r>
      <rPr>
        <sz val="10"/>
        <rFont val="MS Trebuchet"/>
      </rPr>
      <t xml:space="preserve">
Visoko kakovosten in trpežen žepni brezžični oddajnik. Oddajna moč vsaj 10mW  RF, polnilni kontakti za polnjenje brez odstranjevanja baterije, vgrajen e-ink zaslon, ki stalno prikazuje nastavitve naprave (tudi v primeru odstranjene baterije), vsaj 11.5h delovanja s tovarniško baterijo, digitalni avdio trim, nadzor vhodne jakosti mikrofona, generator testnega tona, nastavljiv low cut, kovinsko ohišje, dinamični razpon 134 dB, latenca v sistemu ne presega 1.9ms, frekvenčni razpon r614.2 - 693.8 MHz. </t>
    </r>
  </si>
  <si>
    <r>
      <rPr>
        <b/>
        <sz val="10"/>
        <rFont val="MS Trebuchet"/>
      </rPr>
      <t xml:space="preserve">Baterija za mikrofonski žepni oddajnik </t>
    </r>
    <r>
      <rPr>
        <sz val="10"/>
        <rFont val="MS Trebuchet"/>
      </rPr>
      <t xml:space="preserve">
Baterija primerna za žepni oddajnik - baterija primerna za večkratno uporabo. </t>
    </r>
  </si>
  <si>
    <r>
      <t xml:space="preserve">Polnilec baterij </t>
    </r>
    <r>
      <rPr>
        <sz val="10"/>
        <rFont val="MS Trebuchet"/>
      </rPr>
      <t xml:space="preserve">
Polnilna enota za ročni in žepni oddajnik, polnjenje dveh naprav istočasno, napajanje preko POE ali napajalnika, čas polnjenja do 100% ne presega 3.5h. V kompletu z napajalnikom. </t>
    </r>
  </si>
  <si>
    <t>OZVOČENJE SKUPAJ:</t>
  </si>
  <si>
    <r>
      <rPr>
        <b/>
        <sz val="10"/>
        <color theme="1"/>
        <rFont val="MS Trebuchet"/>
      </rPr>
      <t>Brezžični mikrofonski sprejemnik</t>
    </r>
    <r>
      <rPr>
        <sz val="10"/>
        <color theme="1"/>
        <rFont val="MS Trebuchet"/>
      </rPr>
      <t xml:space="preserve">
Dvokanalni brezžični mikrofonski sistem, 134 dB vhodnega dinamičnega razpona, avto sken funkcija za določitev optimalne frekvence delovanja, mrežna povezava za oddaljeno kontrolo, oddaljeno upravljenje preko bluetooth protokola in aplikacije, AES 256 enkripcija, frekvenčni razpon 20 Hz - 20 kHz (-3dB), latenca sistema 1.9ms, razpon delovanja od -10°C do +55°C. Zahtevan razpon med frekvencami ne presega 88 MHz, digitalni avdio trim, delovanje ročnih oddajnikov s priloženo baterijo vsaj 11,5h. Komplet sestavlja: 
1 x 2 kanalni digitalnim brezžični sprejemnik, RJ-45 priključek (10Base-T) izhodna avdio moč 18 dBu, 2 x XLR izhod, 
2 x Ročni digitalni mikrofonski oddajnik z vgrajenim E-Ink zaslonom 
2 x Dinamična, kardioidna mikrofonska kapsula za ročni mikrofonski oddajnik, 154 dB SPL. 
2 x Originalna baterija za ročni mikrofonski oddajnik
Delovanje sistema v razponu od 614.2 - 693.8 MHz</t>
    </r>
  </si>
  <si>
    <t>22.</t>
  </si>
  <si>
    <r>
      <rPr>
        <b/>
        <sz val="10"/>
        <rFont val="MS Trebuchet"/>
      </rPr>
      <t xml:space="preserve">Brezžični podcast mikrofonski set (RADIO ETER) </t>
    </r>
    <r>
      <rPr>
        <sz val="10"/>
        <rFont val="MS Trebuchet"/>
      </rPr>
      <t xml:space="preserve">
</t>
    </r>
    <r>
      <rPr>
        <b/>
        <sz val="10"/>
        <rFont val="MS Trebuchet"/>
      </rPr>
      <t xml:space="preserve">V kompletu: </t>
    </r>
    <r>
      <rPr>
        <sz val="10"/>
        <rFont val="MS Trebuchet"/>
      </rPr>
      <t xml:space="preserve">
</t>
    </r>
    <r>
      <rPr>
        <b/>
        <sz val="10"/>
        <rFont val="MS Trebuchet"/>
      </rPr>
      <t>1 x Dvokanalni sprejemnik</t>
    </r>
    <r>
      <rPr>
        <sz val="10"/>
        <rFont val="MS Trebuchet"/>
      </rPr>
      <t xml:space="preserve">
2x 2.4 GHz za 2 avdio vira
Povezava s kamero, računalnikom ali telefonom
Zaslon z giroskopskim senzorjem
USB-C izhod
Izhod za slušalke
Delovanje na baterije:  7 ur
Polnilni čas: 2 uri
Kapaciteta baterije: 350 mAh/1295 mWh
Dimenzije: 45 x 42 x 19 mm
Teža: 30 g
</t>
    </r>
    <r>
      <rPr>
        <b/>
        <sz val="10"/>
        <rFont val="MS Trebuchet"/>
      </rPr>
      <t xml:space="preserve">2 x CLIP ON MIKROFONSKI ODDAJNIK z vgajenim mikrofonom: 
</t>
    </r>
    <r>
      <rPr>
        <sz val="10"/>
        <rFont val="MS Trebuchet"/>
      </rPr>
      <t xml:space="preserve">Kondenzatorski mikrofon
Omnidirectional
Max SPL: 113 dB SPL
Avtomatska povezava s sprejemnikom
Vsaj 30 ur lokalnega snemanja (16GB) za vsak mikrofonski oddajnik
Hot shoe nastavek
USB-C
Lighting adapter
3.5 mm jack priključek
Izhod za slušalke
Navojni nastavek
Delovanje na baterije: 7 ur
Čas polnjenja: 1.5 ure
Dimenzije: 42 x 33 x 21 mm (vključno z zaponko)
</t>
    </r>
  </si>
  <si>
    <r>
      <t xml:space="preserve">Teža: 27 g
V kompletu z mikrofonsko zaponko in nosilci 
</t>
    </r>
    <r>
      <rPr>
        <b/>
        <sz val="10"/>
        <rFont val="MS Trebuchet"/>
      </rPr>
      <t xml:space="preserve">1 x Multifunkcionalno polnilno ohišje: </t>
    </r>
    <r>
      <rPr>
        <sz val="10"/>
        <rFont val="MS Trebuchet"/>
      </rPr>
      <t xml:space="preserve">
Z mestom za dvokanalni sprejemnik in 2 mikrofonska oddajnika z mikrofonom 
Možnost uporabe kot ročni mikrofon
Čas polnjenja: 3 ure
Kapaciteta baterije: 2000 mAh / 7400 mWh
USB-C
Navojni nastavek
Dimenzije: 152 x 41 x 55 mm
Teža (prazno ohišje): 198 g
Teža z vsemi napravami: 290 g</t>
    </r>
  </si>
  <si>
    <r>
      <rPr>
        <b/>
        <sz val="10"/>
        <rFont val="MS Trebuchet"/>
      </rPr>
      <t>Snemalni modul (za RADIO ETER)</t>
    </r>
    <r>
      <rPr>
        <sz val="10"/>
        <rFont val="MS Trebuchet"/>
      </rPr>
      <t xml:space="preserve">
2-Channel USB 2.0 Audio Interface
24 Bit / 192 kHz
Focusrite Rednet Series konverter s 120 dB dinamičnega razpoma
2 Scarlett mikrofonska predojačevalnika z 69 dB 
+48 V fantom napajanje
AIR funkcija
Auto Gain, Clip Safe
Loopback funkcija
2 x Instrument/line vhod: 6.3 mm jack
2 x Mikrofonski vhod: XLR
2 x Line izhod: 6.3 mm jack balansiran
Izhod za stereo slušalke: 6.3 mm jack
USB-C priključek za PC / Mac
USB-C priključek 5 V (1000 mA) 
Napajanje preko USB
Priložen USB kabel (tip C na A) </t>
    </r>
  </si>
  <si>
    <r>
      <rPr>
        <b/>
        <sz val="10"/>
        <rFont val="MS Trebuchet"/>
      </rPr>
      <t>Mikrofonski kabel 3m</t>
    </r>
    <r>
      <rPr>
        <sz val="10"/>
        <rFont val="MS Trebuchet"/>
      </rPr>
      <t xml:space="preserve">
Profesionalni mikrofonski kabel, vodnik višje kvalitete, Neutrik 3P konektorji - črni, dolžina 3m.</t>
    </r>
  </si>
  <si>
    <r>
      <rPr>
        <b/>
        <sz val="10"/>
        <rFont val="MS Trebuchet"/>
      </rPr>
      <t xml:space="preserve">Mikrofonski kabel 5m </t>
    </r>
    <r>
      <rPr>
        <sz val="10"/>
        <rFont val="MS Trebuchet"/>
      </rPr>
      <t xml:space="preserve">
Profesionalni mikrofonski kabel, vodnik višje kvalitete, Neutrik 3P konektorji - črni, dolžina 5m.</t>
    </r>
  </si>
  <si>
    <r>
      <rPr>
        <b/>
        <sz val="10"/>
        <rFont val="MS Trebuchet"/>
      </rPr>
      <t xml:space="preserve">El. razdelilec 3m </t>
    </r>
    <r>
      <rPr>
        <sz val="10"/>
        <rFont val="MS Trebuchet"/>
      </rPr>
      <t xml:space="preserve">
Kabelski podaljšek s tremi šuko vtičnicami, šuko vtikačem na 3m vodniku 3x1.5mm2, tokovna zaščita 16A.</t>
    </r>
  </si>
  <si>
    <r>
      <rPr>
        <b/>
        <sz val="10"/>
        <rFont val="MS Trebuchet"/>
      </rPr>
      <t xml:space="preserve">Medijski DI-Box </t>
    </r>
    <r>
      <rPr>
        <sz val="10"/>
        <rFont val="MS Trebuchet"/>
      </rPr>
      <t xml:space="preserve">
Dvokanalni medijski DI-BOX s stereo RCA vhodom, in 6.3mm jack vhodom in 3.5mm TRS vhodom, 2 x XLR izhodom.</t>
    </r>
  </si>
  <si>
    <t xml:space="preserve">SKUPAJ: </t>
  </si>
  <si>
    <r>
      <t xml:space="preserve">Mikrofon za kick boben 
</t>
    </r>
    <r>
      <rPr>
        <sz val="10"/>
        <rFont val="MS Trebuchet"/>
      </rPr>
      <t>Mikrofon primeren za bas boben, tube, in ostale bas inštrumente 
Kardioidni 
Frekvenčni razpon: 20 - 18,000 Hz
Impendanca: 350 Ohm
Vgrajen nastavek za stojalo 
Dobavljen z zaščitno vrečko</t>
    </r>
  </si>
  <si>
    <r>
      <t xml:space="preserve">Overhead mikrofon 
</t>
    </r>
    <r>
      <rPr>
        <sz val="10"/>
        <rFont val="MS Trebuchet"/>
      </rPr>
      <t>Profesionalni kondenzatorski superkardioidni mikrofon
Frekvenčni razpon: 40 Hz do 20 kHz
Visok SPL
Dobra odpornost na povratni zvok (fedback rejection)
Primeren za hi/hat, overhad, brenkala, pihala</t>
    </r>
  </si>
  <si>
    <r>
      <rPr>
        <b/>
        <sz val="10"/>
        <rFont val="MS Trebuchet"/>
      </rPr>
      <t xml:space="preserve">Vokalni mikrofon </t>
    </r>
    <r>
      <rPr>
        <sz val="10"/>
        <rFont val="MS Trebuchet"/>
      </rPr>
      <t xml:space="preserve">
Profesionalni vokalni dinamični superkardioidni mikrofon 
Frekvenčni razpon 40-18000 Hz
Impedanca 350 Ohm
Občutljivost: 2.0 mV/Pa @ 1KHz</t>
    </r>
  </si>
  <si>
    <r>
      <t xml:space="preserve">Instrumentalni mikrofon 
</t>
    </r>
    <r>
      <rPr>
        <sz val="10"/>
        <rFont val="MS Trebuchet"/>
      </rPr>
      <t>Zanesljiv in vzdržljiv mikrofon primeren za vse aplikacije -  govor, kitare, pihala, tome, ipd 
Odlična odpornost na povratni zvok (feedback suppresion)
Kardioidni
Frekvenčni razpon: 30 - 17.000 Hz</t>
    </r>
    <r>
      <rPr>
        <b/>
        <sz val="10"/>
        <rFont val="MS Trebuchet"/>
      </rPr>
      <t xml:space="preserve">
</t>
    </r>
    <r>
      <rPr>
        <sz val="10"/>
        <rFont val="MS Trebuchet"/>
      </rPr>
      <t>Občutljivost: 2 mV / Pa +- 2,5 dB @ 1 kHz
Dobavljen v kompletu z vrečko za shranjevanje</t>
    </r>
  </si>
  <si>
    <r>
      <rPr>
        <b/>
        <sz val="10"/>
        <rFont val="MS Trebuchet"/>
      </rPr>
      <t xml:space="preserve">Mikrofonsko stojalo - klasično </t>
    </r>
    <r>
      <rPr>
        <sz val="10"/>
        <rFont val="MS Trebuchet"/>
      </rPr>
      <t xml:space="preserve">
Klasično mikrofonsko stojalo z boom roko, obtežen nosilec nog, zložljive noge, nastavljiva višina (1030 -1690 mm), dolžina boom roke 510-880 mm. Teža ne presega: 2,7kg. Barva: črna. Višje kvalitete. </t>
    </r>
  </si>
  <si>
    <r>
      <rPr>
        <b/>
        <sz val="10"/>
        <rFont val="MS Trebuchet"/>
      </rPr>
      <t>Mikrofonsko stojalo - nizko</t>
    </r>
    <r>
      <rPr>
        <sz val="10"/>
        <rFont val="MS Trebuchet"/>
      </rPr>
      <t xml:space="preserve">
Nižje trinožno mikrofonsko stojalo, zasnova z dvodelno teleskopsko izvlečno roko. Dolžina roke od 510 - 880mm, višina stojala 510 - 740mm, zložljive noge. Konstrukcija iz jekla, ulit bazni del. Črna barva. Teža ne presega 2,2 kg. Višje kvalitete. </t>
    </r>
  </si>
  <si>
    <t>23.</t>
  </si>
  <si>
    <t>24.</t>
  </si>
  <si>
    <r>
      <rPr>
        <b/>
        <sz val="10"/>
        <rFont val="MS Trebuchet"/>
      </rPr>
      <t xml:space="preserve">Mikrofonski kabel 10m </t>
    </r>
    <r>
      <rPr>
        <sz val="10"/>
        <rFont val="MS Trebuchet"/>
      </rPr>
      <t xml:space="preserve">
Profesionalni mikrofonski kabel, vodnik višje kvalitete, Neutrik 3P konektorji - črni, dolžina 10m.</t>
    </r>
  </si>
  <si>
    <t>25.</t>
  </si>
  <si>
    <r>
      <t xml:space="preserve">Studijske slušalke (za RADIO ETER)
</t>
    </r>
    <r>
      <rPr>
        <sz val="10"/>
        <rFont val="MS Trebuchet"/>
      </rPr>
      <t xml:space="preserve">Dinamične studijske slušalke
Odprte
Impedanca 300 Ohm
SPL 97 dB
Frekvenčni razpon 12 - 39.000 Hz
Kabel z dveh strani
3m kabla s 3.5mm Jack priključkom
Priložen 6.3mm adapter </t>
    </r>
  </si>
  <si>
    <r>
      <t xml:space="preserve">Studijski monitor (za RADIO ETER)
</t>
    </r>
    <r>
      <rPr>
        <sz val="10"/>
        <rFont val="MS Trebuchet"/>
      </rPr>
      <t>Studijski monitor z DSP 
24 bitno 48 kHz signalno procesiranje
Frekvenčni razpon (+/- 3 dB): 57 Hz - 21 kHz
Maksimalni SPL 108.8 dB 
Moč: 90 W nizkotonec in 50 W tweeter
Krmilni panel za vklop in nastavitve
Peak in termalna zaščita za LF in HF ločeno
Nastavljiv vhodni signaln in izhodna glasnost
70-ms delay funkvija
Samostojna hrupnost  &lt;20 dB (A) pri 10 cm
Vhod: balansiran XLR, magnetno ščiten 
Mrežna povezava</t>
    </r>
  </si>
  <si>
    <r>
      <rPr>
        <b/>
        <sz val="10"/>
        <rFont val="MS Trebuchet"/>
      </rPr>
      <t xml:space="preserve">Mikrofon za boben
</t>
    </r>
    <r>
      <rPr>
        <sz val="10"/>
        <rFont val="MS Trebuchet"/>
      </rPr>
      <t>Mikrofon primeren za snare boben, tom boben, perkusije, pihala
Profesionalni dinamični kardioidni mikrofon 
Frekvenčnim razpon: 40 do 18000 Hz
Občutljivost: 1,8 mV/PA pri 1 kHz
Glass fiber ohišje
SPL 160 dB
Nizka inherentna hrupnost
Priložen nastavek za namestitev na bobne</t>
    </r>
  </si>
  <si>
    <r>
      <t xml:space="preserve">Aktivni monitorski zvočnik 
</t>
    </r>
    <r>
      <rPr>
        <sz val="10"/>
        <color theme="1"/>
        <rFont val="MS Trebuchet"/>
      </rPr>
      <t>Profesionalni dvosistemski monitorski zvočnik z vsa 1 x 12" LF in vsaj 1" HF
Disperzija 80° x 50° z vrtljivo trobljo
SPL max vsaj 130 dB
Frekvenčni razpon vsaj 60 Hz do 20 kHz pri -10dB
Peak moč ojačevalnika 1000W
Continuous moč ojačevalnika 500W
2 x XLR vhod
1 x 3.5mm mini jack vhod
1 x XLR izhod (loop thru) 
Ohišje iz vezane plošče 
Enkoder za nastavitev glasnosti zvočnika
2 x enkoder za nastavitev glasnosti vhodov
Powercon in/out priključek
Črne barve</t>
    </r>
  </si>
  <si>
    <r>
      <rPr>
        <b/>
        <sz val="10"/>
        <rFont val="MS Trebuchet"/>
      </rPr>
      <t>DI-Box</t>
    </r>
    <r>
      <rPr>
        <sz val="10"/>
        <rFont val="MS Trebuchet"/>
      </rPr>
      <t xml:space="preserve">
Enokanalni pasivni DI-BOX, 1 x XLR izhod, 2 x 6.3mm JACK vhod, pad stikalo 0/30 dB, GND lift stikalo, kovinsko ohišje. </t>
    </r>
  </si>
  <si>
    <r>
      <t xml:space="preserve">Montaža opreme
</t>
    </r>
    <r>
      <rPr>
        <sz val="10"/>
        <rFont val="MS Trebuchet"/>
      </rPr>
      <t xml:space="preserve">Dobava opreme na lokacijo naročnika, namestitev opreme, zagon, prikaz delovanja, odvoz odpadkov. </t>
    </r>
  </si>
  <si>
    <r>
      <rPr>
        <b/>
        <sz val="10"/>
        <color theme="1"/>
        <rFont val="MS Trebuchet"/>
      </rPr>
      <t xml:space="preserve">Montaža opreme </t>
    </r>
    <r>
      <rPr>
        <sz val="10"/>
        <color theme="1"/>
        <rFont val="MS Trebuchet"/>
      </rPr>
      <t xml:space="preserve">
Dostava opreme na objekt, montaža nosilcov, LCD zaslonov, video konferenčnih sistemov, priklop opreme na inštalacijo, zagon opreme, nastavitve, prikaz delovanje in podučitev uporabnika. </t>
    </r>
  </si>
  <si>
    <r>
      <rPr>
        <b/>
        <sz val="10"/>
        <color theme="1"/>
        <rFont val="MS Trebuchet"/>
      </rPr>
      <t>Profesionalni LCD zaslon primeren za 16/7 delovanja, diagonala 65"</t>
    </r>
    <r>
      <rPr>
        <sz val="10"/>
        <color theme="1"/>
        <rFont val="MS Trebuchet"/>
      </rPr>
      <t>, 
ločljivost 3840 x 2160 pik, svetilnost 400cd/m2, IPS zaslon z LED osvetlitvijo, razmerje slike 16:9, kontrastno razmerje 1200:1, 60 Hz osveževanje, 3 x HDMI vhod, LAN priključek, RS232 priključek, 1 x USB2.0 priključek (media player). Vgrajen senzor za ambientalno svetlobo.</t>
    </r>
  </si>
  <si>
    <r>
      <rPr>
        <b/>
        <sz val="10"/>
        <color theme="1"/>
        <rFont val="MS Trebuchet"/>
      </rPr>
      <t xml:space="preserve">Profesionalni LCD zaslon primeren za 18/7 delovanja, diagonala 75", </t>
    </r>
    <r>
      <rPr>
        <sz val="10"/>
        <color theme="1"/>
        <rFont val="MS Trebuchet"/>
      </rPr>
      <t xml:space="preserve">
ločljivost 3840 x 2160 pik, svetilnost 400cd/m2, IPS zaslon z LED osvetlitvijo, razmerje slike 16:9, kontrastno razmerje 8000:1, 60 Hz osveževanje, 3 x HDMI vhod, LAN priključek, RS232 priključek, 1 x USB2.0 priključek (media player), vgrajen senzor za ambientalno svetlobo.</t>
    </r>
  </si>
  <si>
    <r>
      <rPr>
        <b/>
        <sz val="10"/>
        <rFont val="MS Trebuchet"/>
      </rPr>
      <t xml:space="preserve">Zidni nosilec za LCD zaslon </t>
    </r>
    <r>
      <rPr>
        <sz val="10"/>
        <rFont val="MS Trebuchet"/>
      </rPr>
      <t xml:space="preserve">
do 85 inch, črn, z nastavljivim naklonom</t>
    </r>
  </si>
  <si>
    <r>
      <rPr>
        <b/>
        <sz val="10"/>
        <rFont val="MS Trebuchet"/>
      </rPr>
      <t>Stropni nosilec za prikazovalnik 65"</t>
    </r>
    <r>
      <rPr>
        <sz val="10"/>
        <rFont val="MS Trebuchet"/>
      </rPr>
      <t xml:space="preserve">
vsaj 25 kg nosilnosti, stropna montaža, črne barve. </t>
    </r>
  </si>
  <si>
    <r>
      <rPr>
        <b/>
        <sz val="10"/>
        <rFont val="MS Trebuchet"/>
      </rPr>
      <t xml:space="preserve">Voziček na kolesih za LCD zaslon </t>
    </r>
    <r>
      <rPr>
        <sz val="10"/>
        <rFont val="MS Trebuchet"/>
      </rPr>
      <t xml:space="preserve">
velikosti do 90" z nosilnostjo vsaj 80 kg, črne barve, s polico za odlaganje in polico za pritrditev video konferenčnega sistema. </t>
    </r>
  </si>
  <si>
    <r>
      <rPr>
        <b/>
        <sz val="10"/>
        <rFont val="MS Trebuchet"/>
      </rPr>
      <t xml:space="preserve">Vse v enem konferenčni soundbar </t>
    </r>
    <r>
      <rPr>
        <sz val="10"/>
        <rFont val="MS Trebuchet"/>
      </rPr>
      <t xml:space="preserve">
z vgrajeno  4K Ultra HD AI kamero, stistem vtakni in deluj (preko USB kabla), vgrajena beamforming tehnologija, avtomatsko sledenje govorniku in preklapljanje med različnimi govorniki, razširitev z dodatnimi mikrofoni preko DANTE protokola, možnost dodajanja dodatne kamere, vgrajeni stereo zvočniki, vgrajen DSP z avtomatskim zaznavanjem prostorske akustike, avtomatsko uokvirjenje sodelujočih, 6 vgrajenih mikrofonov. </t>
    </r>
  </si>
  <si>
    <r>
      <rPr>
        <b/>
        <sz val="10"/>
        <rFont val="MS Trebuchet"/>
      </rPr>
      <t xml:space="preserve">Optični HDMI kabel dolžine 20m </t>
    </r>
    <r>
      <rPr>
        <sz val="10"/>
        <rFont val="MS Trebuchet"/>
      </rPr>
      <t xml:space="preserve">
Hibridni optični HDMI kabel s podporo za vsaj 8K ločljivost, pozlačeni kontakti, črne barve, dolžine 20m, zamenljiv konektor, OM3 fiber tehnologija, kompatibilen s HDMI 2.0 in HDMI 1.4, podprte ločljivosti 1920 x 1080p @ 240Hz, 2560 x 1440p @ 240Hz, 3840 x 2160p @ 144Hz, 5120 x 2880p @ 60Hz, 7680 x 4320p @ 60Hz, podprti standardi DCI, Static HDR, HDR10+, Dolby Vision, HLG, SL-HDR1, PQ, BT.2020, BT.2100, avdio podpora 2 Ch PCM, Multichannel LPCM, DTS-X, Dolby Atmos. </t>
    </r>
  </si>
  <si>
    <r>
      <rPr>
        <b/>
        <sz val="10"/>
        <rFont val="MS Trebuchet"/>
      </rPr>
      <t xml:space="preserve">HDMI-HDMI kabel dolžine 3m </t>
    </r>
    <r>
      <rPr>
        <sz val="10"/>
        <rFont val="MS Trebuchet"/>
      </rPr>
      <t xml:space="preserve">
HDMI-HDMi kabel višje kakovosti, z mrežno povezavo, high speed, pozlačeni kontakti, podpora za 4K UHD ločljivost. Dolžina 3m. </t>
    </r>
  </si>
  <si>
    <r>
      <rPr>
        <b/>
        <sz val="10"/>
        <rFont val="MS Trebuchet"/>
      </rPr>
      <t>Teleskopska konzola - strop</t>
    </r>
    <r>
      <rPr>
        <sz val="10"/>
        <rFont val="MS Trebuchet"/>
      </rPr>
      <t xml:space="preserve">
za stropno montažo videoprojektorja nastavljiva višina od 45 do 80 cm, enake barve kot projektor</t>
    </r>
  </si>
  <si>
    <r>
      <rPr>
        <b/>
        <sz val="10"/>
        <rFont val="MS Trebuchet"/>
      </rPr>
      <t>Teleskopska konzola - cev</t>
    </r>
    <r>
      <rPr>
        <sz val="10"/>
        <rFont val="MS Trebuchet"/>
      </rPr>
      <t xml:space="preserve">
za montažo video projektorja na cevi premera do 50mm, za stropno montažo videoprojektorja nastavljiva višina od 45 do 80 cm, enake barve kot projektor</t>
    </r>
  </si>
  <si>
    <r>
      <rPr>
        <b/>
        <sz val="10"/>
        <rFont val="MS Trebuchet"/>
      </rPr>
      <t xml:space="preserve">Interaktivni zaslon primeren za 16/7 delovanje, diagonala 65" </t>
    </r>
    <r>
      <rPr>
        <sz val="10"/>
        <rFont val="MS Trebuchet"/>
      </rPr>
      <t xml:space="preserve">
Interaktivni zaslon, diagonala 65", ločljivost 4K,  svetilnost vsaj 350cd/m2, kontrastno razmerje vsaj 5000:1, vidni kot 178°/178°, 16/7 delovanje, DDR4 8GB, eMMC 64GB, WIFI 6 in bluetooth 5.0,  dvojni LAN priključek, 20 točkovna touch občutljivost, zaslon zaščiten s 4mm utrjenim steklom (Nivo 7H po Mohs lestvici trdnosti mineralov), USB C priključek (65W napajanja), vgrajen Android V9.0 (nadgradljivo na V11.0), podpora za google play store, podpora za Google Cast in AirPlay. Teža ne presega 42kg. Poraba ne presega 400W. vgrajen sistem za brezžično povezavo z računalnikom, možnost deljanja ekrana z do 4 istočasnimi uporabniki, možnost uporabe kot digital signage zaslon.</t>
    </r>
  </si>
  <si>
    <r>
      <rPr>
        <b/>
        <sz val="10"/>
        <rFont val="MS Trebuchet"/>
      </rPr>
      <t>Green screen za VR</t>
    </r>
    <r>
      <rPr>
        <sz val="10"/>
        <rFont val="MS Trebuchet"/>
      </rPr>
      <t xml:space="preserve">
kot n.pr. WM-CG-710, Angler.</t>
    </r>
  </si>
  <si>
    <r>
      <rPr>
        <b/>
        <sz val="10"/>
        <rFont val="MS Trebuchet"/>
      </rPr>
      <t xml:space="preserve">Profesionalni 100V, 60 W nadometni zvočnik z zidnim nosilcem </t>
    </r>
    <r>
      <rPr>
        <sz val="10"/>
        <rFont val="MS Trebuchet"/>
      </rPr>
      <t xml:space="preserve">
Vgrajen 6-palčni nizkotonec in 1-palčni koaksialni visokotonec. Disperzija zvoka 120° x 120°, črne barve. Zvočnik zagotavlja frekvenčno območje 65 Hz – 20 kHz. Vgrajen nosilec za pritrditev na steno. SPL vsaj 105 dB pri 100V in 106 dB pri 8 Ohm. Moč vsaj 60W (AES). 
Zvočnik kompatibilen z že obstoječimi zvočniki objekta. </t>
    </r>
  </si>
  <si>
    <r>
      <rPr>
        <b/>
        <sz val="10"/>
        <rFont val="MS Trebuchet"/>
      </rPr>
      <t xml:space="preserve">Ojačevalnik </t>
    </r>
    <r>
      <rPr>
        <sz val="10"/>
        <rFont val="MS Trebuchet"/>
      </rPr>
      <t xml:space="preserve">
Profesionalni močnostni ojačevalni, 2 x 80W pri 4ohm ali 160W pri 100V, kompatibilen z obstoječo krmilno aplikacjijo ozvočenja objekta, RS485 in TCP/IP krmiljenje, DSP nastavitev za dobavljene zvočnike, možnost DANTE nadgradnje, mesto za predvajalni modul (MP3, Internetni radio, Streaming). </t>
    </r>
  </si>
  <si>
    <r>
      <rPr>
        <b/>
        <sz val="10"/>
        <rFont val="MS Trebuchet"/>
      </rPr>
      <t xml:space="preserve">FULL-HD videoprojektor  </t>
    </r>
    <r>
      <rPr>
        <sz val="10"/>
        <rFont val="MS Trebuchet"/>
      </rPr>
      <t xml:space="preserve">
Videoprojektor za univerzalno rabo, 4000 lumnov, 1080p (1920x1080), kontrastno razmerje 30000:1, 16:9, optika 1.48~1.62 : 1, 1 xHDMI, 1 x VGA, avdio-video vhodi, hrupnost ne presega 31dB / 27dB (Normal / Eco. Način).</t>
    </r>
  </si>
  <si>
    <r>
      <t xml:space="preserve">Brezžični video sprejemnik
</t>
    </r>
    <r>
      <rPr>
        <sz val="10"/>
        <rFont val="MS Trebuchet"/>
      </rPr>
      <t xml:space="preserve">Brezžični video sprejemnik s podporo za Windows 10+, MacOS 10.11+, Android 5.0+, iOS 9+, podpora za GoogleCast in AirPlay ter Miracast. Do 64 istočasnih povezav, Quad deljen pogled, varnost - Meeting ID, AES-256 enkripcija, vgrajen 16GB eMMC flash, micro SD mesto, WiFi, Ethernet in Bluetooth, 1 x HDMI izhod, 1 x Avdio izhod, 1 x USB-C. </t>
    </r>
  </si>
  <si>
    <r>
      <t xml:space="preserve">Oddajnik za brezžični video sprejemnik
</t>
    </r>
    <r>
      <rPr>
        <sz val="10"/>
        <rFont val="MS Trebuchet"/>
      </rPr>
      <t xml:space="preserve">Oddajnik kompatibilen z brezžičnim video sprejemnikom, AES256 enkripcija, USB 2.0 priključek, MIMO tehnologija, WiFi podpora, kompatibilnost z WIN 7 ali kasnejši in MacOS X 10.7 ali kasnejši. </t>
    </r>
  </si>
  <si>
    <t xml:space="preserve">Prenosno video projekcijsko platno 238 x 143cm
Profesionalno prenosno projekcijsko platno dimenzij 238 x 143cm, dobavljeno v kompletu s folijo za projekcijo s sprednje strani, alu sestavljivim okvirjem, nogami za talno postavitev, torbo s kolesi za prevažanje platna. Kot tip AV STUMPFL </t>
  </si>
  <si>
    <r>
      <t xml:space="preserve">Motorno video projekcijsko platno 250x156
</t>
    </r>
    <r>
      <rPr>
        <sz val="10"/>
        <rFont val="MS Trebuchet"/>
      </rPr>
      <t xml:space="preserve">Profesionalno motorno video platno dimenzij 250x156, belo ohišje, širina ne presega 125 mm z zidnim nosilcem, moč motorja vsaj 6Nm, hitrost 17 rpm, poraba 137W, aluminijasto ohišje, spodnji rob platna zaključen z aluminijasto palico višine 35mm in širine 20mm, priloženo stikalo za spuščanje in dviganje, izpust kabla na desni strani platna. Matte White površina, gain vsaj 1.2. 
</t>
    </r>
  </si>
  <si>
    <t>OPREMA RADIO ETER</t>
  </si>
  <si>
    <t>VR očala, kot n.pr. Meta Quest 3</t>
  </si>
  <si>
    <t>BoboVR M3 Prom na headsetu virtual pro</t>
  </si>
  <si>
    <t>Prenosni računalnik kot tip Lenovo V15 G4 AMD Ryzen 7 (gamerski računalnik) v kompletu z operacijskim sistemom</t>
  </si>
  <si>
    <t>OPREMA RADIO ETER SKUPAJ:</t>
  </si>
  <si>
    <r>
      <rPr>
        <b/>
        <sz val="10"/>
        <rFont val="MS Trebuchet"/>
      </rPr>
      <t xml:space="preserve">Profesionalno LED profilno svetilo </t>
    </r>
    <r>
      <rPr>
        <sz val="10"/>
        <rFont val="MS Trebuchet"/>
      </rPr>
      <t xml:space="preserve">
Led modul moči vsaj 200W
CRI vsaj 96
Vsaj 20500 lumnov, 6500 lux na 4m
Razpon žarka od vsaj 15° pa do vsaj 30°
Barvna temperatura 3000K, 
Vsaj 2 uporabniško nastavljivi dimerski krivulji
Možnost nastavitve osveževanja led modula od 500Hz do 20Khz
Dimer enkoder za hitro prižiganje in usmerjanje svetila brez DMX krmilnika
Vgrajeni noži za oblikovanje žarka
PowerCon vhod/izhod, 
DMX 5P vhod/izhod, 
Teža ne presega 12 kg, 
Poraba ne presega 220W
Hrupnost svetila ne presega: 23.2 dB(A) na 1m 
Skladen z EN 60598-1; EN 60598-2-17. 
Dobavljen z okvirjem za filter in priključnim napajalnim vodnikom.</t>
    </r>
  </si>
  <si>
    <r>
      <rPr>
        <b/>
        <sz val="10"/>
        <rFont val="MS Trebuchet"/>
      </rPr>
      <t>Profesionalno LED fresnel svetilo</t>
    </r>
    <r>
      <rPr>
        <sz val="10"/>
        <rFont val="MS Trebuchet"/>
      </rPr>
      <t xml:space="preserve">
Led modul moči vsaj 200W 
CRi vsaj 96
Svetilnost vsaj 20.500 lumnov oziroma 3900 lux na 4m
Razpon žarka od vsaj 15° pa do vsaj 80°
Barvna temperatura 3000K
Vsaj 2 uporabniško nastavljivi dimerski krivulji
Možnost nastavitve osveževanja led modula od 500Hz do 20Khz
Leča premera vsaj 150mm
Dimer enkoder za hitro prižiganje in usmerjanje svetila brez DMX krmilnika
Hrupnost svetila ne presega 23.2 dB(A) na 1m
PowerCon TRUE1 vhod/izhod
DMX 5P vhod/izhod
teža ne presega 6.5 kg
dimenzije ne presegajo 300 x 220 x 310mm
Poraba svetila ne presega 210W
Skladen z EN 60598-1; EN 60598-2-17
Dobavljen z okvirjem za filter, 4 stranimi senčili in priključnim napajalnim vodnikom</t>
    </r>
  </si>
  <si>
    <r>
      <rPr>
        <b/>
        <sz val="10"/>
        <rFont val="MS Trebuchet"/>
      </rPr>
      <t>Profesionalno LED baterijsko Fresnel svetilo (Za podcast studio in mobilno)</t>
    </r>
    <r>
      <rPr>
        <sz val="10"/>
        <rFont val="MS Trebuchet"/>
      </rPr>
      <t xml:space="preserve">
Led modul moči vsaj 80W
CRI vsaj 96
RGBMA led modul
Svetilnost vsaj 38000 lux na 1m
Fresnel leča
Razpon žarka od vsaj 15° pa do vsaj 60°
Strobo od 0-25Hz
Poraba energije ne presega 80W 
Vgrajen brezžični DMX in BLUETOOTH ter WIFI
Brezžična RDM podpora
Vgrajena baterija za delovanje vsaj 3 ure na maksimalni svetilnosti in vsaj 19 ur na minimalni
IP 55 zaščita
Upravljanje preko iOS aplikacije, IR krmilnika in DMX protokola
Dobavljen v kompletu z okvirjem za filter, 4 stranimi senčili in pripadajočim napajalnikom. </t>
    </r>
  </si>
  <si>
    <r>
      <rPr>
        <b/>
        <sz val="10"/>
        <rFont val="MS Trebuchet"/>
      </rPr>
      <t xml:space="preserve">Brezžični DMX oddajnik </t>
    </r>
    <r>
      <rPr>
        <sz val="10"/>
        <rFont val="MS Trebuchet"/>
      </rPr>
      <t xml:space="preserve">
Brezžični vmesnik za krmiljenje baterijskih fresnel svetil WIFI in bluetooh povezava, baterijsko delovanje, oddajanje brezžičnega DMX signala. Delovanje na baterijo. Dobavljeno z napajalnikom, priključnim DMX vonikom in kovčkom za prenašanje. </t>
    </r>
  </si>
  <si>
    <r>
      <t xml:space="preserve">Stojalo za profesionalno LED baterijsko Fresnel svetilo 
</t>
    </r>
    <r>
      <rPr>
        <sz val="10"/>
        <rFont val="MS Trebuchet"/>
      </rPr>
      <t xml:space="preserve">Profesionalno lučno stojalo višine vsaj 4m, črne barve, vsaj 2 raztegljive stopnje, zložljive noge, nosilnost vsaj 20kg. </t>
    </r>
  </si>
  <si>
    <t>OPREMA MONTAŽNA SOBA</t>
  </si>
  <si>
    <t>OPREMA MONTAŽNA SOBA SKUPAJ:</t>
  </si>
  <si>
    <t xml:space="preserve">Prenosni računalnik za potrebe avdio snemanja in montaže ter hitrega video editiranja za podcaste kot tip APPLE MacBook Pro 16 M4 Pro s 14-jedrno CPE in 20-jedrno GPE, 24GB, 512GB SSD, dobavljen v kompletu z USB C na RJ45 adapterjem. </t>
  </si>
  <si>
    <t>Računalnik za grafično video montažo z minimalnimi specifikacijami:
Windows 10 (64bit) verzija 22H2 ali Win11  
32 GB sistemskega RAM spomina (hitrejša verzija)
Intel® 11th Gen ali boljši CPU s Quick Sync – ali AMD Ryzen™ 3000 Serija / Threadripper 3000 serija ali novejši procesor
Blackmagic Design Desktop video podpora 12.9 ali kasnejši
GPU z vsaj 16GB VRAM (npr Nvidia RTX3090)
Podpora za OpenCL 1.2. ali CUDA12 
Tovarniški gonilniki za grafično katrico
1TB SSD (višje hitrosti)
ASIO kompatibilna zvočna kartica
Pripadajoča tipkovnica in miška (SLO)</t>
  </si>
  <si>
    <t>Računalnik za video montažo z minimalnimi specifikacijami:
Windows 10 ali bolje 
16 GB sistemskega RAM spomina (hitrejša verzija)
Intel core i7 ali Ryzen 7 CPU
Blackmagic Design Desktop video podpora 12.9 ali kasnejši
GPU z vsaj 8GB VRAM (npr Nvidia RTX3070)
Podpora za OpenCL 1.2. ali CUDA12 
Tovarniški gonilniki za grafično katrico
1TB SSD (višje hitrosti)
ASIO kompatibilna zvočna kartica
Pripadajoča tipkovnica in miška (SLO)</t>
  </si>
  <si>
    <t>LED LCD zaslon za video montažo
27" LED LCD zaslon 
Ločljivost QHD 2560x1140 pik
16:9
Odzivni čas 1ms
Osveževanje 165Hz
IPS matrika
Funkcija za manjšanje modre svetlobe, zmanjšanje utripanja
Nastavljiva višina in pivot
HDMI in DISPLAY port priključek
NVIDIA G-SYNC Compatible
Kot npr DELL G2724D</t>
  </si>
  <si>
    <t>Par studijskih monitorjev 
1 x 3.5" LF in 1" HF
2 x 25W sin
Ojačevalnik razreda AB
Frekvenčni razpon od 80-20000Hz
Max SPL 97 dB pri 1 m
Vhodi: TRS jack in RCA par 
AUX vhod 3.5mm jack za priklop telefona ali računalnika
3.5mm stereo izhod za slušalke 
Dobavljen v kompletu s kabli mini jack TRS na 2 x RCA in 3.5mm TRS na 3.5mm TRS ter priključnim vodnikom. 
kot npr PRESONUS ERIS 3.5 2nd GEN</t>
  </si>
  <si>
    <t>Link kabel za VR očala (z ločenim vhodom za napajanje) Stouchi Meta Quest 3</t>
  </si>
  <si>
    <t>Investitor:</t>
  </si>
  <si>
    <t>Mestna občina Ljubljana</t>
  </si>
  <si>
    <t>Mestni trg 1</t>
  </si>
  <si>
    <t>1000 Ljubljana</t>
  </si>
  <si>
    <t>Objekt:</t>
  </si>
  <si>
    <t>Palača Cukrarna</t>
  </si>
  <si>
    <t>Vsebina:</t>
  </si>
  <si>
    <t>Popis notranje opreme</t>
  </si>
  <si>
    <t>Projektant:</t>
  </si>
  <si>
    <t>Scapelab IN, integralno načrtovanje d.o.o.</t>
  </si>
  <si>
    <t>Barjanska cesta 58</t>
  </si>
  <si>
    <t>Vodja projekta:</t>
  </si>
  <si>
    <t>Jernej Šipoš, univ.dipl.inž.arh.</t>
  </si>
  <si>
    <t>ZAPS 1813 PA*</t>
  </si>
  <si>
    <t>Pooblaščeni arhitekti:</t>
  </si>
  <si>
    <t>Marko Studen, univ.dipl.inž.arh., M.Sc.</t>
  </si>
  <si>
    <t>ZAPS 1226 PA*</t>
  </si>
  <si>
    <t>Boris Matić, mag.inž.arh.</t>
  </si>
  <si>
    <t>ZAPS 1726 PA*</t>
  </si>
  <si>
    <t>Sodelavci:</t>
  </si>
  <si>
    <t>Aleksandra Rakinić Vidmar, mag.inž.arh.</t>
  </si>
  <si>
    <t>ZAPS 2241 PA*</t>
  </si>
  <si>
    <t>Anna Kravcova, mag.inž.arh.</t>
  </si>
  <si>
    <t>ZAPS 1817 PA</t>
  </si>
  <si>
    <t>Jure Ule, mag.inž.arh.</t>
  </si>
  <si>
    <t>Anja Bagon, mag.inž.arh.</t>
  </si>
  <si>
    <t>Tine Robič, štud.arh.</t>
  </si>
  <si>
    <t>Blaž Lozej, G.C.A. BIM</t>
  </si>
  <si>
    <t>Popis GO del izdelal:</t>
  </si>
  <si>
    <t>tmGRA d.o.o.</t>
  </si>
  <si>
    <t>Miha Prašnikar inž.gradb.,kom.inž.</t>
  </si>
  <si>
    <t>IZS G-3990</t>
  </si>
  <si>
    <t>Datum:</t>
  </si>
  <si>
    <t>Ljubljana, maj 2023</t>
  </si>
  <si>
    <t>SKUPNA REKAPITULACIJA OPREMA</t>
  </si>
  <si>
    <r>
      <t xml:space="preserve">3.0 </t>
    </r>
    <r>
      <rPr>
        <b/>
        <sz val="10"/>
        <color rgb="FF000000"/>
        <rFont val="Trebuchet MS"/>
        <family val="2"/>
      </rPr>
      <t>13</t>
    </r>
  </si>
  <si>
    <r>
      <t xml:space="preserve">3.0 </t>
    </r>
    <r>
      <rPr>
        <b/>
        <sz val="10"/>
        <color rgb="FF000000"/>
        <rFont val="Trebuchet MS"/>
        <family val="2"/>
      </rPr>
      <t>18-21</t>
    </r>
  </si>
  <si>
    <t>11.2.1</t>
  </si>
  <si>
    <t>NOTRANJA OPREMA - TIPSKA</t>
  </si>
  <si>
    <t>SKUPAJ:</t>
  </si>
  <si>
    <t>NEPREDVIDENA DELA 5%</t>
  </si>
  <si>
    <t>Vsa dela skupaj brez DDV:</t>
  </si>
  <si>
    <t>DDV (22%):</t>
  </si>
  <si>
    <t>Skupaj z DDV:</t>
  </si>
  <si>
    <t>ELEKTRIČNE INSTALACIJE -  MULTIMEDIJSKA OPREMA</t>
  </si>
  <si>
    <t xml:space="preserve">SPLOŠNE OPOMBE ZA VSA DELA </t>
  </si>
  <si>
    <r>
      <t xml:space="preserve">Izvajalec del je pred oddajo ponudbe dolžan preveriti ustreznost samih popisov del in količin </t>
    </r>
    <r>
      <rPr>
        <sz val="10"/>
        <color rgb="FF000000"/>
        <rFont val="Trebuchet MS"/>
        <family val="2"/>
      </rPr>
      <t>glede na vso dokumentacijo, ki mu je na vpogled pri investitorju ali projektantu</t>
    </r>
    <r>
      <rPr>
        <sz val="10"/>
        <color indexed="8"/>
        <rFont val="Trebuchet MS"/>
        <family val="2"/>
      </rPr>
      <t>. V primeru odstopanj jih je dolžan zajeti v sklopu te ponudbe ločeno ali kot nepredvidena dela tako, da je objekt sposoben izvesti v skladu z razpisnimi pogoji in pogodbo.</t>
    </r>
  </si>
  <si>
    <r>
      <t xml:space="preserve">V vsaki ceni in za komplet je zajeti vse za gotove montirane in finalno obdelane izdelke - objekt kot celoto v skladu s projektom, brez dodatnih del, z izdelavo vse montažne tehnične dokumentacije, detajlov izvedbe, katerih potrditev je potrebno pridobiti s strani </t>
    </r>
    <r>
      <rPr>
        <b/>
        <sz val="10"/>
        <rFont val="Trebuchet MS"/>
        <family val="2"/>
      </rPr>
      <t>vodje projekta in projektanta arhitekture</t>
    </r>
    <r>
      <rPr>
        <sz val="10"/>
        <color rgb="FF000000"/>
        <rFont val="Trebuchet MS"/>
        <family val="2"/>
      </rPr>
      <t>. V ceni vseh postavk je zajeti še vse ostalo iz razpisnih pogojev, kar s tem popisom ni zajeto.</t>
    </r>
  </si>
  <si>
    <r>
      <t xml:space="preserve">Vse izmere je potrebno preveriti po posameznih  projektih, v primeru nejasnosti se posvetovati </t>
    </r>
    <r>
      <rPr>
        <b/>
        <sz val="10"/>
        <rFont val="Trebuchet MS"/>
        <family val="2"/>
      </rPr>
      <t>z vodjo projekta in projektantom arhitekture.</t>
    </r>
  </si>
  <si>
    <t>Pri oddaji ponudbe naročniku je izvajalec dolžan sam preveriti zmnožke in seštevke ter prenose le teh v rekapitulacijo.</t>
  </si>
  <si>
    <r>
      <t>V primeru kakršnihkoli nejasnosti iz popisa del ali iz projekta je le te potrebno razčistiti pred oddajo ponudbe z</t>
    </r>
    <r>
      <rPr>
        <b/>
        <sz val="10"/>
        <rFont val="Trebuchet MS"/>
        <family val="2"/>
      </rPr>
      <t xml:space="preserve"> vodjo projekta in projektantom arhitekture.</t>
    </r>
  </si>
  <si>
    <t>V popisu so navedena tudi dela – postavke za katera ni nujno, da se bodo izvajala. Postavke so  določene zgolj za določitev cene.  Količine teh postavk so ocenjene. Ta dela se  bodo izvajala le v primeru, da se v času gradnje izkaže, da so potrebna. Izvedbo teh del morajo potrditi vodja projekta, projektant arhitekture, nadzornik in investitor. V kolikor se ta dela ne izvajajo, se postavke ne obračunajo.</t>
  </si>
  <si>
    <t>Izvajalec mora v ceni postavk upoštevati tudi  izvedbo del na težko dostopnih mestih, da bo potrebno veliko del opraviti ročno in da bodo količine betonov posameznih faz majhne.</t>
  </si>
  <si>
    <t>PROJEKTNA DOKUMENTACIJA</t>
  </si>
  <si>
    <t>Projekt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</si>
  <si>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Celotna projektna dokumentacija, ki obsega vključno, a ne omejeno na skice, načrte, popise del, je kot arhitekturno delo varovano avtorsko delo skladno s 5. členom zakona o avtorskih in sorodnih pravicah ( ur. l. rs 21-958/1995 s spremembami, ZASP). Nosilec materialnih in drugih pravic na projektni dokumentaciji je družba Scapelab IN d.o.o. Izvajalec del ima pravico do enkratne in namenske uporabe projektne dokumentacije za izvedbo del skladno s to dokumentacijo. V izogib nesporazumom, ne naročnik ne izvajalec del nima pravice do predelave projektne dokumentacije. Vsaka sprememba, priredba ali predelava celotne projektne dokumentacije ali kateregakoli njenega posameznega dela brez predhodnega soglasja družbe Scapelab IN d.o.o. je prepovedana. V primeru kršitve ima družba Scapelab IN d.o.o. pravico zahtevati, da se odstrani stanje, ki je nastalo s kršitvijo in po potrebi porušijo zgrajeni ali drugače izvedeni deli v nasprotju s projektno dokumentacijo, kršitelj pa je za svoje ravnanje tudi odškodninsko odgovoren.</t>
  </si>
  <si>
    <t>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z vodjo projekta in projektantom arhitekture. V ceni vseh postavk je potrebno zajeti še vse ostalo iz splošnih razpisnih pogojev za izbor izvajalca, kar s tem popisom ni zajeto.</t>
  </si>
  <si>
    <t xml:space="preserve">V ceno na enoto mere je potrebno zajeti tudi vso potrebno tehnologijo za vgradnjo elementov, kot na primer dvigalo za transport opažev, hidravlično avtomobislko dvigalo za namestitev strojnih naprav, ročni vnos materiala in elementov, ter vse ostale ročne in strojne transporte ter premike za namestitev in montažo elementov v objekt. </t>
  </si>
  <si>
    <t>Pred pričetkom izvajanja del ter vgrajevanja proizvodov mora izvajalec obvezno pridobiti pisno potrditev delavniških načrtov, skic in detajlov s strani vodje projekta in projektanta arhitekture. V kolikor zaradi izbrane vrste gradbenega proizvoda ali odstopanj v delavniški dokumentaciji izvajalec ne more zagotoviti izvedbe skladno s projektom, je obvezan izdelati vzorec na gradbišču, ki ga potrdijo vodja projekta, projektant arhitekture in nadzornik z vpisom v gradbeni dnevnik.</t>
  </si>
  <si>
    <t>OBVEZNOST ZAGOTAVLJANJA SKLADNOSTI Z DOKUMENTACIJO IN IZDELAVA TEHNIČNO-EKONOMSKEGA ELABORATA</t>
  </si>
  <si>
    <t>PRIPRAVA DEL</t>
  </si>
  <si>
    <r>
      <rPr>
        <b/>
        <sz val="10"/>
        <rFont val="Trebuchet MS"/>
        <family val="2"/>
      </rPr>
      <t>Priprava del na gradbišču zajema:</t>
    </r>
    <r>
      <rPr>
        <sz val="10"/>
        <rFont val="Trebuchet MS"/>
        <family val="2"/>
      </rPr>
      <t xml:space="preserve">
</t>
    </r>
    <r>
      <rPr>
        <b/>
        <sz val="10"/>
        <rFont val="Trebuchet MS"/>
        <family val="2"/>
      </rPr>
      <t xml:space="preserve">1. </t>
    </r>
    <r>
      <rPr>
        <sz val="10"/>
        <rFont val="Trebuchet MS"/>
        <family val="2"/>
      </rPr>
      <t xml:space="preserve">Skrben in temeljit pregled celotne projektne dokumentacije, in podaja pisnih pripomb nanjo v roku 30 dni od uvedbe v delo. V kolikor izvajalec ne opravi skrbnega podrobnega pregleda prevzete dokumentacije, in pomanjkljivosti opazi kasneje kot po 30 dneh od uvedbe v delo, opažene pomanjkljivosti ne morejo biti razlog za podaljšanje roka izvedbe.
</t>
    </r>
    <r>
      <rPr>
        <b/>
        <sz val="10"/>
        <rFont val="Trebuchet MS"/>
        <family val="2"/>
      </rPr>
      <t>2.</t>
    </r>
    <r>
      <rPr>
        <sz val="10"/>
        <rFont val="Trebuchet MS"/>
        <family val="2"/>
      </rPr>
      <t xml:space="preserve"> Sproten pregled projektne dokumentacije, identifikacija posameznih gradbenih in obrtniških del, ki izhajajo iz risb, shem in detajlov.
</t>
    </r>
    <r>
      <rPr>
        <b/>
        <sz val="10"/>
        <rFont val="Trebuchet MS"/>
        <family val="2"/>
      </rPr>
      <t>3.</t>
    </r>
    <r>
      <rPr>
        <sz val="10"/>
        <rFont val="Trebuchet MS"/>
        <family val="2"/>
      </rPr>
      <t xml:space="preserve"> Priprava delovnih skic in shem za posamezne podizvajalce, kot na primer:
a.) izločanje posameznih obrtniških del iz detajlov, in priprava pojasnilnih shem za podizvajalce,
b.) izdelava sekcijskih prerezov za križanja in pojasnjevanje križanj med posameznimi trasami pri instalacijskih vodih, v kolikor podizvajalci take sheme potrebujejo,
c.) priprava pojasnilnih shem in navodil za montažo drobne elektro opreme,
d.) priprava pojasnilnih shem za vezave elektro in strojnih instalacij, in montažo armature, če je to potrebno,
</t>
    </r>
    <r>
      <rPr>
        <b/>
        <sz val="10"/>
        <rFont val="Trebuchet MS"/>
        <family val="2"/>
      </rPr>
      <t>4.</t>
    </r>
    <r>
      <rPr>
        <sz val="10"/>
        <rFont val="Trebuchet MS"/>
        <family val="2"/>
      </rPr>
      <t xml:space="preserve"> Izdelava delavniške dokumentacije za sledeča obrtniška dela:
a.) vsa ključavničarska dela,
b.)</t>
    </r>
    <r>
      <rPr>
        <b/>
        <sz val="10"/>
        <rFont val="Trebuchet MS"/>
        <family val="2"/>
      </rPr>
      <t xml:space="preserve"> </t>
    </r>
    <r>
      <rPr>
        <sz val="10"/>
        <rFont val="Trebuchet MS"/>
        <family val="2"/>
      </rPr>
      <t>vsa pasarska dela,
c.) vsa mizarska dela, in
d.) vsa dela, ki so vidna na končnih površinah, ter
e.) za vse ostale elemente, kjer je to v popisu navedeno.
Za delavniško dokumentacijo, ki odstopa od projektne dokumentacije, in s temi odstopanji vpliva na bistvene zahteve po Gradbenem zakonu, je izvajalec dolžan zagotoviti inženirja z ustreznim pooblastilom (licenco oz. žigom), ki bo zagotovil, da predlagana drugačna rešitev izpolnjuje bistvene zahteve po Gradbenem zakonu.</t>
    </r>
  </si>
  <si>
    <t>ZAGOTAVLJANJE SKLADNOSTI IN INFORMACIJSKA PODPORA</t>
  </si>
  <si>
    <r>
      <rPr>
        <b/>
        <sz val="10"/>
        <color rgb="FF000000"/>
        <rFont val="Trebuchet MS"/>
        <family val="2"/>
      </rPr>
      <t>Zagotavljanje skladnosti s projektno dokumentacijo zajema:</t>
    </r>
    <r>
      <rPr>
        <sz val="10"/>
        <color rgb="FF000000"/>
        <rFont val="Trebuchet MS"/>
        <family val="2"/>
      </rPr>
      <t xml:space="preserve">
</t>
    </r>
    <r>
      <rPr>
        <b/>
        <sz val="10"/>
        <color rgb="FF000000"/>
        <rFont val="Trebuchet MS"/>
        <family val="2"/>
      </rPr>
      <t>1.</t>
    </r>
    <r>
      <rPr>
        <sz val="10"/>
        <color rgb="FF000000"/>
        <rFont val="Trebuchet MS"/>
        <family val="2"/>
      </rPr>
      <t xml:space="preserve"> Pregled risb in popisnih postavk
</t>
    </r>
    <r>
      <rPr>
        <b/>
        <sz val="10"/>
        <color rgb="FF000000"/>
        <rFont val="Trebuchet MS"/>
        <family val="2"/>
      </rPr>
      <t>2.</t>
    </r>
    <r>
      <rPr>
        <sz val="10"/>
        <color rgb="FF000000"/>
        <rFont val="Trebuchet MS"/>
        <family val="2"/>
      </rPr>
      <t xml:space="preserve"> Priprava dokazil, s katerimi se dokazuje skladnost s popisno postavko ali shemo, kot so:
a.) Izjave o lastnostih skladno z Uredbo Evropske unije številka 305/2011 o določitvi usklajenih pogojev za trženje gradbenih proizvodov in Zakonom o gradbenih proizvodih,
b.) Certifikate, ki dokazujejo skladnosti z navedenimi lastnostmi,
c.) Rezultate testiranj pristojnih in relevantnih institucij,
d.) Kopije listov iz katalogov,
e.) Druga dokazila, ki jih zahtevata projektant ali nadzornik.
</t>
    </r>
    <r>
      <rPr>
        <b/>
        <sz val="10"/>
        <color rgb="FF000000"/>
        <rFont val="Trebuchet MS"/>
        <family val="2"/>
      </rPr>
      <t>3.</t>
    </r>
    <r>
      <rPr>
        <sz val="10"/>
        <color rgb="FF000000"/>
        <rFont val="Trebuchet MS"/>
        <family val="2"/>
      </rPr>
      <t xml:space="preserve"> Priprava potrditvenega lista, po vzorcu, katerega bo predložil naročnik, v katerem:
a.) Je navedena (iz popisa kopirana) popisna postavka, ter parametri, ki so po popisu zahtevani,
b.) so označeni parametri, ki jih dosega ponujeni gradbeni proizvod za predmetno postavko, in so jasno označena morebitna odstopanja od specificiranih parametrov, in je
c.) za vsak parameter popisne postavke navedeno, s katerim dokazilom je izkazana skladnost s popisno postavko, in so
D.) priložena vsa dokazila, ki so potrebna za dokazovanje parametrov.
</t>
    </r>
    <r>
      <rPr>
        <b/>
        <sz val="10"/>
        <color rgb="FF000000"/>
        <rFont val="Trebuchet MS"/>
        <family val="2"/>
      </rPr>
      <t>4.</t>
    </r>
    <r>
      <rPr>
        <sz val="10"/>
        <color rgb="FF000000"/>
        <rFont val="Trebuchet MS"/>
        <family val="2"/>
      </rPr>
      <t xml:space="preserve"> Popolne potrditvene liste je izvajalec dolžan predložiti v potrditev najmanj 10 delovnih dni pred naročanjem materiala, oz. vsaj 10 delovnih dni preden bi odločitev o sprejemljivosti materiala, predvidenega za vgradnjo, lahko vplivala na terminski plan gradnje.
</t>
    </r>
  </si>
  <si>
    <r>
      <rPr>
        <b/>
        <sz val="10"/>
        <color rgb="FF000000"/>
        <rFont val="Trebuchet MS"/>
        <family val="2"/>
      </rPr>
      <t xml:space="preserve">5. </t>
    </r>
    <r>
      <rPr>
        <sz val="10"/>
        <color rgb="FF000000"/>
        <rFont val="Trebuchet MS"/>
        <family val="2"/>
      </rPr>
      <t>Potrditveni listi se pregledujejo po sledečem redosledu:
a.) Pregled s strani vodje projektiranja, pregled s strani projektanta posamezne stroke, in posredovanje pristojnemu soglasodajalcu ali nadzoru,
b.) Pregled s strani pristojnega soglasodajalca (ZVKDS, če je primerno), in posredovanje nadzoru,
c.) Pregled s strani vodje nadzora, pregled s strani nadzora posamezne stroke, in posredovanje investitorju,
d.) Pregled s strani investitorja,
e.) Potrditev.
Šele potrditev s strani investitorja se smatra za dokončno potrditev. Potrditveni list se lahko zavrne na kateremkoli koraku.
V kolikor je predložena dokumentacija potrditvenega lista neustrezna, ali pomanjkljiva, in jo projektant, nadzornik, ali investitor zavrnejo, izvajalec materiala ne sme vgraditi. Zavrnitev nepravilnega ali nepopolnega potrditvenega lista ni razlog za podaljšanje roka.</t>
    </r>
  </si>
  <si>
    <t>Potrjene potrditvene liste mora izvajalec sprotno evidentirati v tehnično-ekonomski elaborat, ki je podlaga za obratovanje objekta.
Iz certifikatov, priloženih potrditvenim listom, je izvajalec obvezan sprotno tekom gradnje izdelovati DZO.</t>
  </si>
  <si>
    <r>
      <t>Informacijska podpora zagotavljanju skladnosti zajema:
1.</t>
    </r>
    <r>
      <rPr>
        <sz val="10"/>
        <color rgb="FF000000"/>
        <rFont val="Trebuchet MS"/>
        <family val="2"/>
      </rPr>
      <t xml:space="preserve"> Najem začasne licence za ustrezno programsko opremo (kot npr. Dalux ali enakovredni) za čas gradnje,
</t>
    </r>
    <r>
      <rPr>
        <b/>
        <sz val="10"/>
        <color rgb="FF000000"/>
        <rFont val="Trebuchet MS"/>
        <family val="2"/>
      </rPr>
      <t>2.</t>
    </r>
    <r>
      <rPr>
        <sz val="10"/>
        <color rgb="FF000000"/>
        <rFont val="Trebuchet MS"/>
        <family val="2"/>
      </rPr>
      <t xml:space="preserve"> Nalaganje dokumentacije v programsko okolje,
</t>
    </r>
    <r>
      <rPr>
        <b/>
        <sz val="10"/>
        <color rgb="FF000000"/>
        <rFont val="Trebuchet MS"/>
        <family val="2"/>
      </rPr>
      <t>3.</t>
    </r>
    <r>
      <rPr>
        <sz val="10"/>
        <color rgb="FF000000"/>
        <rFont val="Trebuchet MS"/>
        <family val="2"/>
      </rPr>
      <t xml:space="preserve"> Vzpostavitev navzkrižnih sklicev med posameznimi elementi projektne dokumentacije,
</t>
    </r>
    <r>
      <rPr>
        <b/>
        <sz val="10"/>
        <color rgb="FF000000"/>
        <rFont val="Trebuchet MS"/>
        <family val="2"/>
      </rPr>
      <t>4.</t>
    </r>
    <r>
      <rPr>
        <sz val="10"/>
        <color rgb="FF000000"/>
        <rFont val="Trebuchet MS"/>
        <family val="2"/>
      </rPr>
      <t xml:space="preserve"> Priprava procesov dela skladno s procesom zagotavljanja skladnosti,
</t>
    </r>
    <r>
      <rPr>
        <b/>
        <sz val="10"/>
        <color rgb="FF000000"/>
        <rFont val="Trebuchet MS"/>
        <family val="2"/>
      </rPr>
      <t>5.</t>
    </r>
    <r>
      <rPr>
        <sz val="10"/>
        <color rgb="FF000000"/>
        <rFont val="Trebuchet MS"/>
        <family val="2"/>
      </rPr>
      <t xml:space="preserve"> Informacijska in administracijska podpora v času gradnje.</t>
    </r>
  </si>
  <si>
    <t>DELAVNIŠKA DOKUMENTACIJA</t>
  </si>
  <si>
    <t>Vse izmere je potrebno preveriti na licu mesta po izvršenih gradbenih delih. Podlaga za izvedbo so delavniški načrti, izdelani s strani izvajalca in potrjeni s strani vodje projekta in projektanta arhitekture.</t>
  </si>
  <si>
    <t>Za zamude pri izdelavi detajlov, ki jih izvajalec ustvari zaradi izvedbenih načrtov, ki ne ustrezajo projektni dokumentaciji ali zaradi zavlačevanja z izdelavo delavniških načrtov, izvajalec ne more zahtevati podaljšanja roka za dokončanje del.</t>
  </si>
  <si>
    <t>V primeru nejasnosti je izvajalec del oz. ponudnik že v času izdelovanja ponudbe dolžan postaviti vodji projekta zahtevo po pojasnitvi na način, ki je v skladu z izvajanjem javnega razpisa.</t>
  </si>
  <si>
    <t>V popisu  niso posebej navedena ročno in strojno izvedena dela. Izvajalec  doplačilo za izvedbo ročno izvedenih del sam upošteva v ceni posameznih postavk – glede na tehnologijo izvedbe del, pri čemer mora upoštevati  navodila v načrtu arhitekture, gradbenih konstrukcij in dane pogoje na  objektu.</t>
  </si>
  <si>
    <t>V ceni je zajeti tudi sprotno dnevno čiščenje in finalno končno čiščenje po končanju vseh del.</t>
  </si>
  <si>
    <t>ZAVOD ZA VARSTVO KULTURNE DEDIŠČINE</t>
  </si>
  <si>
    <t xml:space="preserve">V ceno na enoto mere je zajeti tudi sodelovanje in usklajevanje z ZVKDS, in sicer:
1. Vodenje, koordinacija in usklajevanje:
- vodenje postopka pridobivanja soglasij ZVKDS na vse elemente fasade, vključno s pripravo potrditvenih listov in specifikacijo ponujenih materialov
- zagotavljanje prisotnosti predstavnikov ZVKDS na gradbišču
- koordinacija priprave vzorcev, komunikacija , in pridobivanje potrditev s strani ZVKDS
2. Priprava in izdelava vzorcev kot osnova za potrditev:
Vsaka postavka mora vsebovati pripravo vzorcev za različne granulacije, teksture, barvne odtenke in stikovanja posameznih elementov. V vsaki postavki je potrebno zajeti do 5 vzorcev, velikost vsaj 1x1m, izvedenih na dejanski podlagi (steni) objekta, t.j. in-situ, z naknadno odstranitvijo vzorca, v kolikor je to potrebno.
Pridobivanje potrditve ZVKDS za ustrezen vzorec in način izvedbe fasade je predpogoj za pričetek del na fasadi ali stavbnem pohištvu. Ponudnik mora navedeno upoštevati v ceni na enoto mere, terminskem planu in postopku priprave GOI del. 
</t>
  </si>
  <si>
    <t>IZDELAVA VZORCEV IN TESTNIH POLJ</t>
  </si>
  <si>
    <r>
      <t xml:space="preserve">Izvajalec mora v ceni postavk zajeti tudi izdelavo in dostavo vseh </t>
    </r>
    <r>
      <rPr>
        <b/>
        <sz val="10"/>
        <rFont val="Trebuchet MS"/>
        <family val="2"/>
      </rPr>
      <t>vzorcev in testnih polj.</t>
    </r>
  </si>
  <si>
    <t>Rušitvena, gradbena in jeklarska dela morajo biti izvedena skrajno previdno in po predhodnem ogledu dejanskega stanja s strani izvajalca.</t>
  </si>
  <si>
    <t xml:space="preserve">Upoštevati je potrebno Poročilo o preiskavah izvedenih na objektu "Palača Cukrarna", ki ga je izdelal "Zavod za sanacije in rekonstrukcije objektov Ljubljana" oktobra 2022. </t>
  </si>
  <si>
    <r>
      <t>Izvajalec je v ceno na enoto mere dolžan zajeti tudi izdelavo</t>
    </r>
    <r>
      <rPr>
        <b/>
        <sz val="10"/>
        <rFont val="Trebuchet MS"/>
        <family val="2"/>
      </rPr>
      <t xml:space="preserve"> vzorcev.</t>
    </r>
    <r>
      <rPr>
        <sz val="10"/>
        <rFont val="Trebuchet MS"/>
        <family val="2"/>
      </rPr>
      <t xml:space="preserve">
V ceno je potrebno zajeti vsaj 2 vzorca, in upoštevati, da bosta vzorca zavržena (jih ne bo možno obračunati v končni situaciji). Vzorci se izdelujejo za vsa dela, ki so vidna ob zaključnem delovanju objekta, in za vse detajle, ki so tehnično zahtevnejši. Izdelavo vzorcev v površini minimalno 1x1m2 je potrebno upoštevati v ceni na enoto mere za vsa:
a.) Fasaderska dela,
b.) Steklarska dela,
c.) Dela na stavbnem pohištvu,
d.) Tlakarska dela,
e.) Slikopleskarska dela,
f.) Mizarska dela,
g.) Elektro in strojna dela, predvsem na področju montaže končne opreme (stikala, svetila, idr.),
h.) Vsi gradbeno-obrtniški detajli, ki so varovana vrednota skladno s pogoji in mnenjem ZVKDS.
Za vzorec izvajalec pripravi potrditveni list skladno z vzorcem, katerega bo predložil naročnik.
Vzorci se potrjujejo po procesu, kot je predviden za potrditvene liste v segmentu zagotavljanja skladnosti.
Vzorec za katerakoli dela je izvajalec dolžan izdelati </t>
    </r>
    <r>
      <rPr>
        <b/>
        <sz val="10"/>
        <rFont val="Trebuchet MS"/>
        <family val="2"/>
      </rPr>
      <t>najmanj 20 delovnih dni pred naročanjem materiala</t>
    </r>
    <r>
      <rPr>
        <sz val="10"/>
        <rFont val="Trebuchet MS"/>
        <family val="2"/>
      </rPr>
      <t>, oz. vsaj 20 delovnih dni preden bi odločitev o sprejemljivosti vzorca lahko vplivala na terminski plan gradnje. V kolikor je vzorec neustrezen ali pomanjkljiv, in ga projektant, predstavnik ZVKDS, nadzornik, ali investitor zavrnejo, izvajalec materiala ne sme vgraditi. Zavrnitev nepravilnega ali nepopolnega vzorca ni razlog za podaljšanje roka.</t>
    </r>
  </si>
  <si>
    <t>IZVEDBA PREBOJEV</t>
  </si>
  <si>
    <t>Pred izvajanjem posegov v obstoječo konstrukcijo je potrebno natančno preučiti tehnično poročilo in načrt gradbenih konstrukcij.</t>
  </si>
  <si>
    <t>Vse preboje (vrtine) je potrebno izvesti z ustrezno opremo oz. vrtanjem s kronsko žago. Vrtanje se izvede skrajno pazljivo, s čimmanjšim posegom v obstoječo kamnito opečno steno. Prepovedana je uporaba pnevmatskih kladiv oz. orodij, ki bi povzročile kakršnokoli škodo oz. poškodbo obstoječega objekta. Izvajalec je dolžan zagotoviti ustrezno opremo, pred vrtanjem pa na predvideno opremo in predviden postopek vrtanja pridobiti soglasje odgovornega nadzornika, vodje projekta, odgovornega projektanta načrta arhitekture in gradbenih konstrukcij.</t>
  </si>
  <si>
    <t>UPORABA VEZANE PLOŠČE PRI KROVSKO-KLEPARSKIH DELIH</t>
  </si>
  <si>
    <r>
      <t>Pri vseh krovsko-kleparskih delih se uporablja troslojne</t>
    </r>
    <r>
      <rPr>
        <b/>
        <sz val="10"/>
        <rFont val="Trebuchet MS"/>
        <family val="2"/>
      </rPr>
      <t xml:space="preserve"> vodoodporne</t>
    </r>
    <r>
      <rPr>
        <sz val="10"/>
        <rFont val="Trebuchet MS"/>
        <family val="2"/>
      </rPr>
      <t xml:space="preserve"> vezane plošče z minimalno debelino 22mm. Uporabi se plošče minimalne kvalitete BB ali boljše. Vezane plošče pri strešni sestavi gradbenih konstrukcij z oznako S1 se medsebojno stikujejo po sistemu pero-utor. Vezana plošča je v sklopu sestave gradbene konstrukcije S1 na obstoječe ostrešje pritrjena na način "nevidne pritrditve" z lesenimi svorniki v barvi vezane plošče. Za pritrjevanje pločevinastih profilov se uporablja sistemsko usklajene pritrdilne / montažne elemente. Uporaba OSB plošče ali katerekoli druge plošče kot podkonstrukcije za kleparska dela je, z ali brez ločilnega sloja, neprimerna. </t>
    </r>
  </si>
  <si>
    <t>IZVEDBA BETONSKEGA TLAKA NA MEDETAŽNIH KONSTRUKCIJAH</t>
  </si>
  <si>
    <r>
      <t xml:space="preserve">Zaradi specifike obstoječih medetažnih konstrukcij saniranih v letih med 2008 in 2010 je pred izvedbo tlaka medetažnih konstrukcij izvajalec dolžan izdelati </t>
    </r>
    <r>
      <rPr>
        <b/>
        <sz val="10"/>
        <color rgb="FF333333"/>
        <rFont val="Trebuchet MS"/>
        <family val="2"/>
      </rPr>
      <t>projekt izvajanja betonskih konstrukcij (PIBK)</t>
    </r>
    <r>
      <rPr>
        <sz val="10"/>
        <color rgb="FF333333"/>
        <rFont val="Trebuchet MS"/>
        <family val="2"/>
      </rPr>
      <t xml:space="preserve">, v katerem se natančno določijo sestave, priprava, transport, vgrajevanje, nega betonskih konstrukcij in kontrola kvalitete vgrajenega betona. PIBK predhodno potrdijo vodja projekta, projektant arhitekture, odgovorni nadzornik in investitor. Sestavni del projektne dokumentacije ja </t>
    </r>
    <r>
      <rPr>
        <b/>
        <sz val="10"/>
        <color rgb="FF333333"/>
        <rFont val="Trebuchet MS"/>
        <family val="2"/>
      </rPr>
      <t>višinska analiza medetažnih konstrukcij</t>
    </r>
    <r>
      <rPr>
        <sz val="10"/>
        <color rgb="FF333333"/>
        <rFont val="Trebuchet MS"/>
        <family val="2"/>
      </rPr>
      <t xml:space="preserve"> s prikazom izohips na višinah od 0 - 20cm. Pred izvedbo tlakov se v servisnih prostorih z manjšo površino izvede testno polje. Pred izvedbo tlakov na celotni etaži testno polje potrdijo vodja projekta, projektant arhitekture, odgovorni nadzornik in investitor.</t>
    </r>
  </si>
  <si>
    <r>
      <t>a) </t>
    </r>
    <r>
      <rPr>
        <b/>
        <sz val="10"/>
        <color rgb="FF333333"/>
        <rFont val="Trebuchet MS"/>
        <family val="2"/>
      </rPr>
      <t>posedki večji od 3 cm:</t>
    </r>
  </si>
  <si>
    <t>·  izravnava do višine 3 cm pod trenutno koto 0,00; lahki beton zaprte celične strukture prostorninske mase ca 300 kg/m3  (kot npr. Fragmat Politerm Blue ali enakovredni)</t>
  </si>
  <si>
    <r>
      <t>·</t>
    </r>
    <r>
      <rPr>
        <sz val="7"/>
        <color rgb="FF333333"/>
        <rFont val="Trebuchet MS"/>
        <family val="2"/>
      </rPr>
      <t xml:space="preserve">    </t>
    </r>
    <r>
      <rPr>
        <sz val="10"/>
        <color rgb="FF333333"/>
        <rFont val="Trebuchet MS"/>
        <family val="2"/>
      </rPr>
      <t>izravnava do trenutne kote 0,0 višine 3 cm; lahki beton prostorninske mase okvirno 1.800 kg/m3, superplastificiran  z dodatkom jeklenih vlaken dolžine max 16 mm in debeline 0,5mm </t>
    </r>
  </si>
  <si>
    <t>·   finalni betonski tlak debeline 5 cm; prostorninska masa okvirno 2.350 kg/m3. Beton finalnega tlaka C30/37 z omejenim krčenjem, mikroarmiran s polimernimi vlakni (akrilna ali PP vlakna dolžine max 10 mm); tlak fino zaglajen do ravnosti ±5mm na 5m; površina peskana in impregnirana s sredstvom Ashford Formula ali enakovredni</t>
  </si>
  <si>
    <r>
      <t>b ) </t>
    </r>
    <r>
      <rPr>
        <b/>
        <sz val="10"/>
        <color rgb="FF333333"/>
        <rFont val="Trebuchet MS"/>
        <family val="2"/>
      </rPr>
      <t>posedki med 0 in 3 cm</t>
    </r>
  </si>
  <si>
    <r>
      <t>·</t>
    </r>
    <r>
      <rPr>
        <sz val="7"/>
        <color rgb="FF333333"/>
        <rFont val="Trebuchet MS"/>
        <family val="2"/>
      </rPr>
      <t>    </t>
    </r>
    <r>
      <rPr>
        <sz val="10"/>
        <color rgb="FF333333"/>
        <rFont val="Trebuchet MS"/>
        <family val="2"/>
      </rPr>
      <t>poglobitev betona obstoječe tlačne plošče  z rezkanjem do globine ca 1,5 cm, oz. do višine, ki jo dovoljuje vgrajena armatura v tlačni plošči. Gre za površine ob izohipsi s trenutno koto 0,00; izravnava se zaključi v višini do 3 cm </t>
    </r>
  </si>
  <si>
    <r>
      <t>·</t>
    </r>
    <r>
      <rPr>
        <sz val="7"/>
        <color rgb="FF333333"/>
        <rFont val="Trebuchet MS"/>
        <family val="2"/>
      </rPr>
      <t xml:space="preserve">     </t>
    </r>
    <r>
      <rPr>
        <sz val="10"/>
        <color rgb="FF333333"/>
        <rFont val="Trebuchet MS"/>
        <family val="2"/>
      </rPr>
      <t>izravnava do višine  trenutne kote 0,00 v debelinah 1,5 do 3 cm z lahkim  betonom  prostorninske mase okvirno 1.800 kg/m3; beton je superplastificiran  z dodatkom jeklenih vlaken dolžine max 16 mm in in debeline 0,5 mm </t>
    </r>
  </si>
  <si>
    <t>·   finalni betonski tlak debeline 5 cm; prostorninska masa ca 2.350 kg/m3. Beton finalnega tlaka mora biti mikroarmiran s polimernimi vlakni in z dodatki za omejitev krčenja; tlak fino zaglajen do ravnosti ±5mm na 5m; površina peskana in impregnirana s sredstvom Ashford Formula ali enakovredni</t>
  </si>
  <si>
    <t>PONOVNA UPORABA STREŠNE KRITINE</t>
  </si>
  <si>
    <t>Uporabi se obstoječa strešna kritina (bobrovec). Obstoječo strešno kritino se zloži, shrani in jo pri ponovni izvedbi prerazporedi med nove. Okvirno se uporabi npr. 30% nove in 70% stare. Pred izvedbo se glede na količino ustrezno ohranjenega določi vzorec polaganja; npr. 2 stara strešnika in 1 nov strešnik. Vzorec se določi skladno z določili vodje projekta in projaktanta arhitekture in odgovornega konservatorja s strani ZVKDS OE Ljubljana.</t>
  </si>
  <si>
    <t>KOROZIJSKA ZAŠČITA ZUNANJEGA STAVBNEGA POHIŠTVA</t>
  </si>
  <si>
    <t>Vso zunanje stavbno pohištvo mora biti prašno barvano z barvo na osnovi poliestra namenjeni zunanji (fasadni) uporabi. Izbrana barva mora ustrezati standardom "QualiCoat", razred 2, in "GSB". Elektrostatsko nanašanje. Debelina nanosa 60-90 mikronov. Temperatura zapekanja 180-200 stopinj Celzija. 
Predobdelava: razmaščevanje, luženje, brezkromatna predobdelava s premazom kot npr. NABUTAN 31 ali enakovredno. Barvane površine morajo zadostiti standardu ISO 6270-1 glede obstojnosti na vlago (Tropentest) za obdobje 1000 ur - podrjavenje na križnem rezu max. 1mm in standardu ISO 9227 Test slane komore 1000 ur - podrjavenje na križnem rezu max. 1mm. Končni odtenek, struktura in sijaj se določi na podlagi vzorca.</t>
  </si>
  <si>
    <t>NOTRANJA OPREMA - TIPSKA IN PROJEKTIRANA</t>
  </si>
  <si>
    <t>(PROJEKTIRANA OPREMA JE ZAJETA V RAZPISNI DOKUMENTACIJI GOI DEL)</t>
  </si>
  <si>
    <t>SPLOŠNE OPOMBE</t>
  </si>
  <si>
    <t>Projekt z vsemi načrti in z vsemi grafičnimi prilogami, kot tudi ves tekstovni del, vsa poročila in vsi opisi ter sheme in slike so sestavni del tega popisa del in jih je upoštevati pri sami izdelavi ponudbe.</t>
  </si>
  <si>
    <t>Pri tipskih elementih opreme je potrebno strogo upoštevati opise, sheme, slike.</t>
  </si>
  <si>
    <t>Z imeni definirani materiali in proizvajalci so informativni - namenjeni določitvi oblike, barve in standarda obdelave.   Alternativne enakovredne ali kakovostnejše predloge, na osnovi obvezno predloženih vzorcev, potrdita projektant in investitor.</t>
  </si>
  <si>
    <t>Izvajalec del je pred oddajo ponudbe dolžan preveriti ustreznost samih popisov del in količin glede na vse projekte, ki so mu na vpogled pri investitorju. Prav tako je izvajalec dolžan preveriti vse detajle in sheme. V primeru eventualnih odstopanj oziroma nejasnosti je dolžan od projektanta pridobiti tolmačenje in to upoštevati pri pripravi ponudbe.</t>
  </si>
  <si>
    <t>V vsaki ceni po enoti  je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projektantom oziroma pridobiti potrditev s strani projektanta. V ceni vseh postavk je zajeti še vse ostalo iz splošnih razpisnih pogojev za izbor izvajalca, kar s tem popisom ni zajeto.</t>
  </si>
  <si>
    <t>Pred pričetkom izvajanja del ter vgrajevanja proizvodov mora izvajalec obvezno pridobiti pisno potrditev, delavniških načrtov, skic in detajlov odgovornega vodje projekta. V kolikor zaradi vrste gradbenega proizvoda delavniške dokumentacije izvajalec ne more zagotoviti je obvezno izdelati vzorec na gradbišču, ki ga potrdita potrdita odgovorni vodja projekta, ter odgovorni nadzornik z vpisom v dnevnik.</t>
  </si>
  <si>
    <t>Vse izmere je potrebno preveriti po posameznih  projektih, v primeru nejasnosti kontaktirati projektanta.</t>
  </si>
  <si>
    <t>Izvajalec  mora predati v pregled in potrditev zadostno število enakovrednih vzorcev,  oziroma št. vzorcev dogovori z naročnikom, v kolikor z razpisom za izbor izvajalca ni točno določeno.</t>
  </si>
  <si>
    <t>Strošek izdelave delavniških načrtov in izdelave vzorcev izvajalec upošteva v posameznih postavkah popisa.</t>
  </si>
  <si>
    <t>Pri oddaji ponudbe naročniku je izvajalec je dolžan sam preveriti zmnožke in seštevke ter prenose le teh v rekapitulacijo.</t>
  </si>
  <si>
    <t>V ceni  posameznih postavk  je zajeti vse elemente, ki so navedene v opisu,  ne glede   na  različnost zahtevanih obrtniških (gradbenih) del , razen kjer je eksplicitno navedeno, da so določeni elementi zajeti v drugi postavki oz. pri drugih delih.</t>
  </si>
  <si>
    <t xml:space="preserve">Vsi elementi tipske opreme morajo biti  izdelani v skladu z vsemi EU standardi glede kvalitete in varnosti in morajo ustrezati CE oznakam, kar pomeni da proizvajalec garantira skladnost produkta z vsemi evropskimi in slovenskimi standardi in zahtevami. </t>
  </si>
  <si>
    <t>Minimalni garancijski rok za vso opremo je 60 mesecev od dneva dobave.</t>
  </si>
  <si>
    <t>Zap.št.</t>
  </si>
  <si>
    <t>11.2</t>
  </si>
  <si>
    <t>TIPSKA OPREMA</t>
  </si>
  <si>
    <t>Pri tipskih elementih opreme je potrebno strogo upoštevati opise in slike.</t>
  </si>
  <si>
    <t>Kjer ni določeno, barve pred izvedbo definira projektant skladno s CGP objekta.</t>
  </si>
  <si>
    <t>miza MZ.1</t>
  </si>
  <si>
    <r>
      <rPr>
        <sz val="10"/>
        <rFont val="MS Trebuchet"/>
      </rPr>
      <t xml:space="preserve">
Zložljiva miza  
Dimenzije 140 x 70 x 74  cm
Enostavno zložljivo podnožje je iz prašno lakiranega jekla v barvi po izboru projektanta. 4 noge so iz pravokotnih jeklenih profilov 30 x 40 mm in imajo zaokroženo zunanjo stranico, radij je enak radiju vogalov na mizni plošči.
Po dve nogi imata plastična čepa,  dve pa kolesci za lažje premikanje.
Mizna plošča debeline 16mm je iz iverala,  zaključni sloj - laminat  z ABS robovi v barvi po izboru projektanta.
Sestavne dele mize je mogoče razstaviti in reciklirati.</t>
    </r>
    <r>
      <rPr>
        <b/>
        <sz val="10"/>
        <color theme="1"/>
        <rFont val="MS Trebuchet"/>
      </rPr>
      <t xml:space="preserve">
</t>
    </r>
    <r>
      <rPr>
        <b/>
        <sz val="10"/>
        <rFont val="MS Trebuchet"/>
      </rPr>
      <t>14x podnožje barva shadow, mizna plošča nordic
15x podnožje barva black red, mizna plošča barva fjord
Kot npr. Moser, Montana</t>
    </r>
    <r>
      <rPr>
        <sz val="10"/>
        <color theme="1"/>
        <rFont val="MS Trebuchet"/>
      </rPr>
      <t xml:space="preserve"> ali enakovredni</t>
    </r>
  </si>
  <si>
    <t>pisarniška miza M.12</t>
  </si>
  <si>
    <r>
      <t xml:space="preserve">
</t>
    </r>
    <r>
      <rPr>
        <sz val="10"/>
        <rFont val="MS Trebuchet"/>
      </rPr>
      <t xml:space="preserve">Dimenzije  : 150 x 75 x višina 74 cm
Podnožje in ogrodje je sestavljeno iz ekstrudiranih aluminijastih profilov, črno prašno lakirano. Noge imajo plastične, višinsko nastavljive drsnike. 
Profili so sistemski, profili enakih dimenzij so uporabljeni tudi pri regalih. 
Mizna plošča izdelana iz MDF plošče d. 12mm, z zaključnim slojem iz linoleja v barvi po izboru projektanta. Vložena je v okvir iz aluminijastih profilov, ki so povezani s podnožjem in na ta način zaščitena pred poškodbami s strani.
Razvod kablov je vključen v enega od vzdolžnih profilov, ki podpirajo mizno ploskev.  Obvezno del sistema kot M.6, M.7 in Po.1 -4.
kot npr. </t>
    </r>
    <r>
      <rPr>
        <b/>
        <sz val="10"/>
        <rFont val="MS Trebuchet"/>
      </rPr>
      <t>New Order table</t>
    </r>
    <r>
      <rPr>
        <sz val="10"/>
        <rFont val="MS Trebuchet"/>
      </rPr>
      <t>, Hay ali enakovredni</t>
    </r>
  </si>
  <si>
    <t>dvojna pisarniška miza M.13</t>
  </si>
  <si>
    <r>
      <t>Dimenzije  : 150 x 150 x višina 74 cm
Podnožje in ogrodje je sestavljeno iz ekstrudiranih aluminijastih profilov, črno prašno lakirano. Noge imajo plastične, višinsko nastavljive drsnike. 
Profili so sistemski, profili enakih dimenzij so uporabljeni tudi pri regalih. 
Mizni plošči sta izdelani iz MDF plošče d. 12mm, z zaključnim slojem iz linoleja v barvi po izboru projektanta. Vloženi sta v okvir iz aluminijastih profilov, ki so povezani s podnožjem in na ta način zaščitena pred poškodbami s strani.
Razvod kablov je vključen v dva od vzdolžnih profilov, ki podpirajo mizno ploskev. 
Med mizama je montiran tekstilen akustičen zaslon dimenzij 150 x 33 x 4cm.
Tekstil srednje kategorije v barvi po izboru projektanta.
Obvezno del sistema kot M.6, M.7 in Po.1 -4.
kot npr.</t>
    </r>
    <r>
      <rPr>
        <b/>
        <sz val="10"/>
        <rFont val="MS Trebuchet"/>
      </rPr>
      <t>New Order table</t>
    </r>
    <r>
      <rPr>
        <sz val="10"/>
        <rFont val="MS Trebuchet"/>
      </rPr>
      <t>, Hay ali enakovredni</t>
    </r>
  </si>
  <si>
    <r>
      <rPr>
        <sz val="10"/>
        <rFont val="MS Trebuchet"/>
      </rPr>
      <t xml:space="preserve">
Dimenzije  : 200 x 75 x višina 74 cm
Podnožje in ogrodje je sestavljeno iz ekstrudiranih aluminijastih profilov, črno prašno lakirano. Noge imajo plastične, višinsko nastavljive drsnike.
Profili so sistemski, profili enakih dimenzij so uporabljeni tudi pri regalih.
Mizna plošča izdelana iz MDF plošče d. 12mm, z zaključnim slojem iz linoleja v barvi po izboru projektanta. Vložena je v okvir iz aluminijastih profilov, ki so povezani s podnožjem in na ta način zaščitena pred poškodbami s strani.
Razvod kablov je vključen v enega od vzdolžnih profilov, ki podpirajo mizno ploskev. 
Obvezno del sistema kot  M.5, M.7 in Po.1 -4.</t>
    </r>
    <r>
      <rPr>
        <sz val="10"/>
        <color theme="1"/>
        <rFont val="MS Trebuchet"/>
      </rPr>
      <t xml:space="preserve">
Kot npr.: </t>
    </r>
    <r>
      <rPr>
        <b/>
        <sz val="10"/>
        <color theme="1"/>
        <rFont val="MS Trebuchet"/>
      </rPr>
      <t>New Order table</t>
    </r>
    <r>
      <rPr>
        <sz val="10"/>
        <color theme="1"/>
        <rFont val="MS Trebuchet"/>
      </rPr>
      <t>, Hay ali enakovredni</t>
    </r>
  </si>
  <si>
    <t>dvojna pisarniška miza M.15</t>
  </si>
  <si>
    <r>
      <rPr>
        <sz val="10"/>
        <rFont val="MS Trebuchet"/>
      </rPr>
      <t xml:space="preserve">
Dimenzije  : 200 x 150 x višina 74 cm
Podnožje in ogrodje je sestavljeno iz ekstrudiranih aluminijastih profilov, črno prašno lakirano. Noge imajo plastične, višinsko nastavljive drsnike.
Profili so sistemski, profili enakih dimenzij so uporabljeni tudi pri regalih.
Mizni plošči sta izdelani iz MDF plošče d. 12mm, z zaključnim slojem iz linoleja v barvi po izboru projektanta. Vloženi sta v okvir iz aluminijastih profilov, ki so povezani s podnožjem in na ta način zaščitena pred poškodbami s strani.
Med mizama je montiran tekstilen akustičen zaslon dimenzij 200 x 33 x 4cm.
Tekstil srednje kategorije v barvi po izboru projektanta.
Obvezno del sistema kot  M.5, M.7 in Po.1 -4.</t>
    </r>
    <r>
      <rPr>
        <sz val="10"/>
        <color theme="1"/>
        <rFont val="MS Trebuchet"/>
      </rPr>
      <t xml:space="preserve">
Kot npr.: </t>
    </r>
    <r>
      <rPr>
        <b/>
        <sz val="10"/>
        <color theme="1"/>
        <rFont val="MS Trebuchet"/>
      </rPr>
      <t>New Order table</t>
    </r>
    <r>
      <rPr>
        <sz val="10"/>
        <color theme="1"/>
        <rFont val="MS Trebuchet"/>
      </rPr>
      <t>, Hay ali enakovredni</t>
    </r>
  </si>
  <si>
    <t>pisarniška miza M.16</t>
  </si>
  <si>
    <r>
      <t xml:space="preserve">
Dimenzije  : 200 x 100 x višina 74 cm
Podnožje in ogrodje je sestavljeno iz ekstrudiranih aluminijastih profilov, črno prašno lakirano. Noge imajo plastične, višinsko nastavljive drsnike.
Profili so sistemski, profili enakih dimenzij so uporabljeni tudi pri regalih.
Mizna plošča izdelana iz MDF plošče d. 12mm, z zaključnim slojem iz linoleja v barvi po izboru projektanta. Vložena je v okvir iz aluminijastih profilov, ki so povezani s podnožjem in na ta način zaščitena pred poškodbami s strani.
Obvezno del sistema kot  M.5, M.6 in Po.1 -4.
Kot npr. </t>
    </r>
    <r>
      <rPr>
        <b/>
        <sz val="10"/>
        <rFont val="MS Trebuchet"/>
      </rPr>
      <t>New Order table</t>
    </r>
    <r>
      <rPr>
        <sz val="10"/>
        <rFont val="MS Trebuchet"/>
      </rPr>
      <t>, Hay ali enakovredni</t>
    </r>
  </si>
  <si>
    <t>klubska mizica  Km.1</t>
  </si>
  <si>
    <r>
      <t>Nizka mizica iz  hrastovega lesa, lakirana z mat lakom, v barvi po izboru.
Noge iz laminiranega lesa so furnirane s hrastom in rezkane v obliki črke T - debeline 26mm in širine 42mm. 
Mizna plošča iz masivnega  hrastovega lesa, debeline 18mm, na robu stanjšanega na 10mm.
ø 60 cm, h = 39  cm 
kot npr.</t>
    </r>
    <r>
      <rPr>
        <b/>
        <sz val="10"/>
        <color theme="1"/>
        <rFont val="MS Trebuchet"/>
      </rPr>
      <t>Bella Coffee table</t>
    </r>
    <r>
      <rPr>
        <sz val="10"/>
        <color theme="1"/>
        <rFont val="MS Trebuchet"/>
      </rPr>
      <t>, Hay ali enakovredni
5 brezbarvno lakirano z lakom na vodni osnovi               
2x črno luženo</t>
    </r>
  </si>
  <si>
    <t xml:space="preserve">klubska mizica Km.2 </t>
  </si>
  <si>
    <r>
      <t>Nizka mizica iz  hrastovega lesa, lakirana z mat lakom v barvi po izboru. 
Noge iz laminiranega lesa so furnirane s hrastom in rezkane v obliki črke T - debeline 26mm in širine 42mm. 
Mizna plošča iz masivnega hrastovega lesa, debeline 18mm, na robu stanjšanega na 10mm.
ø 45 cm, h = 49  cm 
kot npr.</t>
    </r>
    <r>
      <rPr>
        <b/>
        <sz val="10"/>
        <color theme="1"/>
        <rFont val="MS Trebuchet"/>
      </rPr>
      <t>Bella Coffee table</t>
    </r>
    <r>
      <rPr>
        <sz val="10"/>
        <color theme="1"/>
        <rFont val="MS Trebuchet"/>
      </rPr>
      <t>, Hay ali enakovredni           
2x črno luženo</t>
    </r>
  </si>
  <si>
    <t xml:space="preserve">visoka mizica MB1 </t>
  </si>
  <si>
    <r>
      <t xml:space="preserve">Okrogla visoka mizica dim 70x70x105cm
Izdelan iz prašno barvane jeklene pločevine. Fiksen obroč povezuje noge in služi kot opora za noge. Mizica ima kovinsko ploščo premera 70 cm, noge so iz pravokotnih jeklenih profilov 40 x 20 mm.V profilih so plastične nogice, ki omogočajo nivelacijo. Pod mizno ploščo so na profile pritrjene kljukice, ki omogočajo obešanje torb. 
Barva siva Sky grey
kot npr. </t>
    </r>
    <r>
      <rPr>
        <b/>
        <sz val="10"/>
        <rFont val="MS Trebuchet"/>
      </rPr>
      <t>Revolver Table</t>
    </r>
    <r>
      <rPr>
        <sz val="10"/>
        <rFont val="MS Trebuchet"/>
      </rPr>
      <t>, Hay ali enakovredni</t>
    </r>
  </si>
  <si>
    <t xml:space="preserve">višinsko nastavljiva pisalna mizica MD </t>
  </si>
  <si>
    <r>
      <t>Dimenzije ; 50 x 35 cm, nastavljiva višina od 57,4 do 77 cm. 
Podnožje iz litega aluminija, prašno lakirano, višinsko nastavljivi del je iz kromirane jeklene cevi.
Pladenj z rahlo odebelhenim robom je izdelan iz poliuretana in ga je mogoče nastaviti pod poljubnim naklonom do nagiba 20°.
Različne barve iz nabora proizvajalca po izboru projektanta
Kot npr.</t>
    </r>
    <r>
      <rPr>
        <b/>
        <sz val="10"/>
        <color theme="1"/>
        <rFont val="MS Trebuchet"/>
      </rPr>
      <t xml:space="preserve"> Nes Table, </t>
    </r>
    <r>
      <rPr>
        <sz val="10"/>
        <color theme="1"/>
        <rFont val="MS Trebuchet"/>
      </rPr>
      <t>Vitra ali enakovredni</t>
    </r>
  </si>
  <si>
    <t>pisarniški stol S.1</t>
  </si>
  <si>
    <r>
      <rPr>
        <b/>
        <sz val="10"/>
        <rFont val="MS Trebuchet"/>
      </rPr>
      <t xml:space="preserve">
Ergonomski delovni stol 
</t>
    </r>
    <r>
      <rPr>
        <sz val="10"/>
        <rFont val="MS Trebuchet"/>
      </rPr>
      <t>Nastavljiva višina sedeža 40 – 52 cm
Sedež širine 51 cm je oblazinjen s poliuretansko peno, oblečeno v črno blago visoke kvalitete (Martindale min. 40.000)
Stol ima Flow Motion mehanizem, ki  omogoča  nastavitev globine sedeža  od  40 do 45cm.
Hrbtni naslon širine 48,5cm in višine 60 cm ima  nosilni okvir iz poliamida črne barve,  preko katerega je napeto enako blago kot na sedežu. 
Stol ima mehanizem za nastavitev upora hrbtnega naslona  in možnost  blokiranja v navpičnem položaju.
Opremljen je z naslonoma za roke, ki sta nastavljiva po višini in širini, zgornja ploskev je iz mehke poliuretanske pene.
Vse dinamične funkcije je mogoče mikro nastavljati ali blokirati.
Petkrako podnožje je črno plastificirano, opremljeno z dvojnimi kolesci premera 60 mm, ustreznimi za trda tla.
Stol ima ustrezne certifikate o varnosti, stabilnosti in negorljivosti.                  
 kot npr.</t>
    </r>
    <r>
      <rPr>
        <b/>
        <sz val="10"/>
        <rFont val="MS Trebuchet"/>
      </rPr>
      <t>ID Trim</t>
    </r>
    <r>
      <rPr>
        <sz val="10"/>
        <rFont val="MS Trebuchet"/>
      </rPr>
      <t>, Vitra ali enakovredni</t>
    </r>
  </si>
  <si>
    <t>pisarniški stol S.2</t>
  </si>
  <si>
    <r>
      <rPr>
        <b/>
        <sz val="10"/>
        <rFont val="MS Trebuchet"/>
      </rPr>
      <t xml:space="preserve">
Ergonomski delovni stol z visokim hrbtiščem </t>
    </r>
    <r>
      <rPr>
        <sz val="10"/>
        <rFont val="MS Trebuchet"/>
      </rPr>
      <t xml:space="preserve">
Nastavljiva višina sedeža 40 – 52 cm
Sedež širine 51 cm je oblazinjen s poliuretansko peno, oblečeno v črno blago visoke kvalitete /Martindale min. 40.000/
Stol ima Flow Motion mehanizem, ki  omogoča nastavitev globine sedeža  40 do 45cm.
Hrbtni naslon širine 48,5cm in višine 82 cm ima nosilni okvir iz poliamida črne barve, preko katerega je napeto enako blago kot na sedežu. 
Usnjena blazina za glavo je višinsko nastavljiva.
Stol ima mehanizem za nastavitev upora hrbtnega naslona in možnost blokiranja v navpičnem položaju.
Opremljen je z naslonoma za roke, ki sta nastavljiva po višini in širini, zgornja ploskev je iz mehke poliuretanske pene.
Vse dinamične funkcije je mogoče mikro nastavljati ali blokirati.
Petkrako podnožje je črno plastificirano, opremljeno z dvojnimi kolesci premera 60 mm, ustreznimi</t>
    </r>
    <r>
      <rPr>
        <sz val="10"/>
        <color indexed="10"/>
        <rFont val="MS Trebuchet"/>
      </rPr>
      <t xml:space="preserve"> </t>
    </r>
    <r>
      <rPr>
        <sz val="10"/>
        <rFont val="MS Trebuchet"/>
      </rPr>
      <t xml:space="preserve">za trda tla.
Stol ima ustrezne certifikate o varnosti, stabilnosti in negorljivosti
kot npr. </t>
    </r>
    <r>
      <rPr>
        <b/>
        <sz val="10"/>
        <rFont val="MS Trebuchet"/>
      </rPr>
      <t>ID Trim L</t>
    </r>
    <r>
      <rPr>
        <sz val="10"/>
        <rFont val="MS Trebuchet"/>
      </rPr>
      <t>, Vitra ali enakovredni</t>
    </r>
  </si>
  <si>
    <t>stol S.3</t>
  </si>
  <si>
    <r>
      <t xml:space="preserve">Nalagalen stol brez naslonov za roke
Dimenzije : šir. 47 cm, gl. 53 cm, višina 77 cm, višina sedeža 46 cm 
Podnožje: sani iz jeklenih cevi ø 11 mm,prašno barvano
Sedežna lupina : 3-dimenzionalno oblikovana lupina iz 100%recikliranega PP
Izbočenost lupine na sredini hrbtišča preprečuje pritisk na hrbtenico.
Stol ima talne drsnike, ki preprečujejo škripanje in razenje tal.
Na en stolpec je mogoče naložiti 45 stolov - pomembno zaradi predvidene velikosti skladiščnih prostorov!
Stol ima ustrezne certifikate o varnosti, stabilnosti, negorljivosti, FCS kakovosti melamina in  ustreznost z E1-Norm (izpusti formaldehida)
uporabljeni bodo stoli različnih barv!
Kot npr. </t>
    </r>
    <r>
      <rPr>
        <b/>
        <sz val="10"/>
        <color theme="1"/>
        <rFont val="MS Trebuchet"/>
      </rPr>
      <t>Chairik 107</t>
    </r>
    <r>
      <rPr>
        <sz val="10"/>
        <color theme="1"/>
        <rFont val="MS Trebuchet"/>
      </rPr>
      <t>, Montana ali enakovredni
18x  Snow
50x Anthracite
56x Amber
44x Beetroot
15x Flint
12x Parsley</t>
    </r>
  </si>
  <si>
    <t xml:space="preserve">Povezovalni element </t>
  </si>
  <si>
    <r>
      <t>Kovinski povezovalni element za stole S.3 
16x7cm izdelan iz jeklene pločevine - kromirano. Z vzmetenimi vstavki iz črne plastike.
Kot npr.</t>
    </r>
    <r>
      <rPr>
        <b/>
        <sz val="10"/>
        <color theme="1"/>
        <rFont val="MS Trebuchet"/>
      </rPr>
      <t>Chairik 180</t>
    </r>
    <r>
      <rPr>
        <sz val="10"/>
        <color theme="1"/>
        <rFont val="MS Trebuchet"/>
      </rPr>
      <t>, Montana ali enakovredni</t>
    </r>
  </si>
  <si>
    <t>pisarniški stol S.4</t>
  </si>
  <si>
    <r>
      <rPr>
        <b/>
        <sz val="10"/>
        <rFont val="MS Trebuchet"/>
      </rPr>
      <t xml:space="preserve">Ergonomski delovni stol 
</t>
    </r>
    <r>
      <rPr>
        <sz val="10"/>
        <rFont val="MS Trebuchet"/>
      </rPr>
      <t xml:space="preserve">Nastavljiva višina sedeža 40 – 53 cm
Sedež širine 49 cm je oblazinjen s poliuretansko peno, oblečeno v blago visoke kvalitete (Martindale min. 40.000) v barvi po izuboru projektanta.
Stol ima sinhron mehanizem, ki se prilagaja teži uporabnika in omogoča nastavitev globine sedeža od  42 do 49cm.
Hrbtni naslon širine 49,5cm in višine 60 cm ima  nosilni okvir iz poliamida, preko katerega je napeto mrežasto blago v barvi kot blago na sedežu. 
Stol ima mehanizem za nastavitev upora hrbtnega naslona  in možnost  blokiranja v navpičnem položaju.
Opremljen je s fiksnima naslonoma za roke iz polipropilena.
Vse dinamične funkcije je mogoče mikro nastavljati ali blokirati.
Petkrako plastificirano podnožje je opremljeno z dvojnimi kolesci premera 60 mm, ustreznimi za trda tla.
Stol ima ustrezne certifikate o varnosti, stabilnosti in negorljivosti.                  
kot npr. </t>
    </r>
    <r>
      <rPr>
        <b/>
        <sz val="10"/>
        <rFont val="MS Trebuchet"/>
      </rPr>
      <t>ACX Mesh</t>
    </r>
    <r>
      <rPr>
        <sz val="10"/>
        <rFont val="MS Trebuchet"/>
      </rPr>
      <t>, Vitra ali enakovredni</t>
    </r>
  </si>
  <si>
    <t>gaming stol S.5</t>
  </si>
  <si>
    <r>
      <rPr>
        <b/>
        <sz val="10"/>
        <rFont val="MS Trebuchet"/>
      </rPr>
      <t xml:space="preserve">Ergonomski delovni stol namenjen igranju video iger
</t>
    </r>
    <r>
      <rPr>
        <sz val="10"/>
        <rFont val="MS Trebuchet"/>
      </rPr>
      <t xml:space="preserve">Nastavljiva višina sedeža 47 – 53 cm
Sedež širine 51.5 cm ima maožnost bastavitve globine - pomik do 55mm.
Hrbtni naslon širine 52cm in višine 70 cm - možnost nastavitve višine za 55mm. Sedež in hrbtni naslon imata  nosilni okvir iz črnega poliamida, preko katerega je napeto mrežasto blago iz elastomera črne barve. 
Stol ima mehanizem za nastavitev upora hrbtnega naslona  in možnost  blokiranja vseh položajih nagib 105 do 126 stopinj .
Nasloni za roke nastavljivi v vseh smereh. Naslon za glavo je nastavljiv po višini in globini in ima možnost nastvaitve kota.
Petkrako plastično podnožje je opremljeno z dvojnimi kolesci , ustreznimi za trda tla.
Stol ima ustrezne certifikate o varnosti, stabilnosti in negorljivosti.                  
kot npr. </t>
    </r>
    <r>
      <rPr>
        <b/>
        <sz val="10"/>
        <rFont val="MS Trebuchet"/>
      </rPr>
      <t>Argo One Black, Cougar</t>
    </r>
    <r>
      <rPr>
        <sz val="10"/>
        <rFont val="MS Trebuchet"/>
      </rPr>
      <t xml:space="preserve"> ali enakovredni</t>
    </r>
  </si>
  <si>
    <t>visok stol S.6a</t>
  </si>
  <si>
    <r>
      <t xml:space="preserve">vrtljiv barski stol
Stol je izdelan iz prašno barvane jeklene pločevine, barva po izboru projektanta. Obroč za noge leži na krogljičnih ležajih, s čimer je omogočeno vrtenje zgornjega dela stola za 360°. Ima okrogel sedež premera 34 cm, noge so iz pravokotnih jeklenih profilov 32 x 16 mm.
Višina stola je 65 cm, obroč za noge je na višini 22 cm od tal. 
Barva rdeča Lava Red
kot npr. </t>
    </r>
    <r>
      <rPr>
        <b/>
        <sz val="10"/>
        <rFont val="MS Trebuchet"/>
      </rPr>
      <t>Revolver</t>
    </r>
    <r>
      <rPr>
        <sz val="10"/>
        <rFont val="MS Trebuchet"/>
      </rPr>
      <t>, Hay ali enakovredni</t>
    </r>
  </si>
  <si>
    <t>visok barski stol S.6</t>
  </si>
  <si>
    <r>
      <t xml:space="preserve">vrtljiv barski stol
Stol je izdelan iz prašno barvane jeklene pločevine, barva po izboru projektanta. Obroč za noge leži na krogljičnih ležajih, s čimer je omogočeno vrtenje zgornjega dela stola za 360°. Ima okrogel sedež premera 34 cm, noge so iz pravokotnih jeklenih profilov 32 x 16 mm.
Višina stola je 76 cm, obroč za noge je na višini 22 cm od tal. 
Barva siva Sky grey
kot npr. </t>
    </r>
    <r>
      <rPr>
        <b/>
        <sz val="10"/>
        <rFont val="MS Trebuchet"/>
      </rPr>
      <t>Revolver</t>
    </r>
    <r>
      <rPr>
        <sz val="10"/>
        <rFont val="MS Trebuchet"/>
      </rPr>
      <t>, Hay ali enakovredni</t>
    </r>
  </si>
  <si>
    <t>stol S.7</t>
  </si>
  <si>
    <r>
      <t>Dimenzije: 59 x 52 x 79 cm, višina sedeža 46 cm
Školjka  kroglaste oblike z nasloni za roke je iz barvnega polipropilena</t>
    </r>
    <r>
      <rPr>
        <sz val="10"/>
        <color indexed="8"/>
        <rFont val="MS Trebuchet"/>
      </rPr>
      <t xml:space="preserve">, debeline 10mm. 
Celotna notranja stran je oblazinjena s  fiksno blazino,prevlečena z blagom visoke kvalitete / </t>
    </r>
    <r>
      <rPr>
        <sz val="10"/>
        <color theme="1"/>
        <rFont val="MS Trebuchet"/>
      </rPr>
      <t>min</t>
    </r>
    <r>
      <rPr>
        <sz val="10"/>
        <color rgb="FFFF0000"/>
        <rFont val="MS Trebuchet"/>
      </rPr>
      <t xml:space="preserve">. </t>
    </r>
    <r>
      <rPr>
        <sz val="10"/>
        <color indexed="8"/>
        <rFont val="MS Trebuchet"/>
      </rPr>
      <t>Martindale 5.000/.
Podnožje iz krivljenega lepljenega lesa, furnirano z jesenom, rezkano v obliki črke T - širine 30-38mm, debeline 26 mm, noge imajo plastične drsnike s filc vložkom premera 18mm.
Črna lupina, črno luženo podnožje, blago</t>
    </r>
    <r>
      <rPr>
        <sz val="10"/>
        <color theme="1"/>
        <rFont val="MS Trebuchet"/>
      </rPr>
      <t xml:space="preserve"> Kvadrat Remix - 905 volna 10%nylon, 100000 Martindale - barva dark grey 163</t>
    </r>
    <r>
      <rPr>
        <sz val="10"/>
        <color indexed="8"/>
        <rFont val="MS Trebuchet"/>
      </rPr>
      <t xml:space="preserve">
kot npr. </t>
    </r>
    <r>
      <rPr>
        <b/>
        <sz val="10"/>
        <color indexed="8"/>
        <rFont val="MS Trebuchet"/>
      </rPr>
      <t>stol AAC22</t>
    </r>
    <r>
      <rPr>
        <sz val="10"/>
        <color indexed="8"/>
        <rFont val="MS Trebuchet"/>
      </rPr>
      <t>, Hay ali enakovredni</t>
    </r>
  </si>
  <si>
    <t>stol S.7a</t>
  </si>
  <si>
    <r>
      <t>oblazinjen stol, dimenzije: 59 x 52 x 79 cm, višina sedeža 46 cm
Školjka  kroglaste oblike z nasloni za roke je v celoti oblazinjena</t>
    </r>
    <r>
      <rPr>
        <sz val="10"/>
        <color indexed="8"/>
        <rFont val="MS Trebuchet"/>
      </rPr>
      <t xml:space="preserve">, prevlečena z blagom visoke kvalitete / </t>
    </r>
    <r>
      <rPr>
        <sz val="10"/>
        <color theme="1"/>
        <rFont val="MS Trebuchet"/>
      </rPr>
      <t>min</t>
    </r>
    <r>
      <rPr>
        <sz val="10"/>
        <color rgb="FFFF0000"/>
        <rFont val="MS Trebuchet"/>
      </rPr>
      <t xml:space="preserve">. </t>
    </r>
    <r>
      <rPr>
        <sz val="10"/>
        <color indexed="8"/>
        <rFont val="MS Trebuchet"/>
      </rPr>
      <t>Martindale 5.000/.
Podnožje iz krivljenega lepljenega lesa, furnirano s hrastom, rezkano v obliki črke T - širine 30-38mm, debeline 26 mm, noge imajo plastične drsnike s filc vložkom premera 18mm.</t>
    </r>
    <r>
      <rPr>
        <sz val="10"/>
        <color theme="1"/>
        <rFont val="MS Trebuchet"/>
      </rPr>
      <t xml:space="preserve">
Podnožje lakirano s prozornim lakom na vodni osnovi, blago Kvadrat Remix - 905 volna 10%nylon, 100000 Martindale - barva 0716</t>
    </r>
    <r>
      <rPr>
        <sz val="10"/>
        <color indexed="8"/>
        <rFont val="MS Trebuchet"/>
      </rPr>
      <t xml:space="preserve">
kot npr. </t>
    </r>
    <r>
      <rPr>
        <b/>
        <sz val="10"/>
        <color indexed="8"/>
        <rFont val="MS Trebuchet"/>
      </rPr>
      <t>stol AAC23</t>
    </r>
    <r>
      <rPr>
        <sz val="10"/>
        <color indexed="8"/>
        <rFont val="MS Trebuchet"/>
      </rPr>
      <t>, Hay</t>
    </r>
    <r>
      <rPr>
        <sz val="10"/>
        <color theme="1"/>
        <rFont val="MS Trebuchet"/>
      </rPr>
      <t xml:space="preserve"> ali enakovredni</t>
    </r>
  </si>
  <si>
    <r>
      <t xml:space="preserve">
dimenzije : 76 x  73 x višina 81 cm, višina sedeža 36 cm
Sedežna lupina je iz trde poliuretanske pene, oblazinjena in prevlečena z blagom visoke kvalitete /nad Martindale 80.000/. Barva po izboru projektanta
Podnožje iz krivljenega lepljenega lesa, furnirano z jesenom, rezkano v obliki črke T - širine 30-38mm, debeline 26 mm, noge imajo plastične drsnike premera 18 mm.
kot npr.</t>
    </r>
    <r>
      <rPr>
        <b/>
        <sz val="10"/>
        <color theme="1"/>
        <rFont val="MS Trebuchet"/>
      </rPr>
      <t>About a Lounge AAL83</t>
    </r>
    <r>
      <rPr>
        <sz val="10"/>
        <color theme="1"/>
        <rFont val="MS Trebuchet"/>
      </rPr>
      <t xml:space="preserve">, Hay
4x podnožje črno luženo, blago Kvadrat Remix - 905 volna 10%nylon, 100000 Martindale - barva dark grey 163
8x podnožje brezbarvno lakirano z lakom na vodni osnovi, blago Kvadrat Remix - 905 volna 10%nylon, 100000 Martindale - barva 0906
2x podnožje brezbarvno lakirano z lakom na vodni osnovi, blago Kvadrat Remix - 905 volna 10%nylon, 100000 Martindale - barva 0836
</t>
    </r>
  </si>
  <si>
    <t>sedežni element SG.1</t>
  </si>
  <si>
    <r>
      <t xml:space="preserve">
</t>
    </r>
    <r>
      <rPr>
        <sz val="10"/>
        <rFont val="MS Trebuchet"/>
      </rPr>
      <t>Srednji segment sedežne garniture
Dimenzije : 69 x 88 x višina 64 cm, sedežna višina 34 cm
Izdelan je iz negorljive poliuretanske pene različnih gostot in trdnosti. Elemente je mogoče med seboj povezovati v sklope.
Element ima snemljivo prevleko iz tekstila kat.3 s prečnimi šivi v hrbtnem delu. 
Nujno upoštevati dimenzije, ker so nekateri elementi vgrajeni !</t>
    </r>
    <r>
      <rPr>
        <sz val="10"/>
        <color theme="1"/>
        <rFont val="MS Trebuchet"/>
      </rPr>
      <t xml:space="preserve">
kot npr. </t>
    </r>
    <r>
      <rPr>
        <b/>
        <sz val="10"/>
        <color theme="1"/>
        <rFont val="MS Trebuchet"/>
      </rPr>
      <t>Loft</t>
    </r>
    <r>
      <rPr>
        <sz val="10"/>
        <color theme="1"/>
        <rFont val="MS Trebuchet"/>
      </rPr>
      <t>, Softline  
Blago Camira - Main line Flax - sestava volna, lan, cca 435gr/m2, 50.000+ Martindale, različne barve določi projektant!</t>
    </r>
  </si>
  <si>
    <t>raztegljiv dvosed SG.2</t>
  </si>
  <si>
    <r>
      <rPr>
        <sz val="10"/>
        <color rgb="FFFF0000"/>
        <rFont val="MS Trebuchet"/>
      </rPr>
      <t xml:space="preserve">
</t>
    </r>
    <r>
      <rPr>
        <sz val="10"/>
        <rFont val="MS Trebuchet"/>
      </rPr>
      <t>Dimenzije : 200 x 89 x višina 75,5 cm, sedežna višina 47 cm
Dimenzije postelje : 200 x 151 cm
Ogrodje je izdelano iz masivnega lesa, sedežne in hrbtne blazine so iz negorljive poliuretanske pene. 
Element ima snemljive prevleke, tekstil camira Main line flax- sestava volna, lan, cca 435gr/m2, 50.000+ Martindale -1x barva Epping MLF51, 1xbarva Archway MLF02</t>
    </r>
    <r>
      <rPr>
        <sz val="10"/>
        <color theme="1"/>
        <rFont val="MS Trebuchet"/>
      </rPr>
      <t xml:space="preserve">
kot npr. </t>
    </r>
    <r>
      <rPr>
        <b/>
        <sz val="10"/>
        <color theme="1"/>
        <rFont val="MS Trebuchet"/>
      </rPr>
      <t>Zenzo</t>
    </r>
    <r>
      <rPr>
        <sz val="10"/>
        <color theme="1"/>
        <rFont val="MS Trebuchet"/>
      </rPr>
      <t xml:space="preserve">, Softline ali enakovredni
</t>
    </r>
  </si>
  <si>
    <t>transportni voziček VM</t>
  </si>
  <si>
    <r>
      <t xml:space="preserve">
Voziček za 7 zložljivih miz 
dim 136 x 52 cm, višina (skupaj z mizami) 174 cm 
Ogrodje je iz prašno lakiranih jeklenih cevi, nosilca za mize sta iz masivnega lesa z zarezami.
kot. npr </t>
    </r>
    <r>
      <rPr>
        <b/>
        <sz val="10"/>
        <color theme="1"/>
        <rFont val="MS Trebuchet"/>
      </rPr>
      <t>Motrol</t>
    </r>
    <r>
      <rPr>
        <sz val="10"/>
        <color theme="1"/>
        <rFont val="MS Trebuchet"/>
      </rPr>
      <t>, Montana ali enakovredni</t>
    </r>
  </si>
  <si>
    <t>transportni voziček VS.1</t>
  </si>
  <si>
    <r>
      <t xml:space="preserve">
Voziček za 90 stolov Chairik 107 / stol S3/
dim 113 x 76 x 140 cm. 
Kot npr. </t>
    </r>
    <r>
      <rPr>
        <b/>
        <sz val="10"/>
        <color theme="1"/>
        <rFont val="MS Trebuchet"/>
      </rPr>
      <t>Chairik trolley</t>
    </r>
    <r>
      <rPr>
        <sz val="10"/>
        <color theme="1"/>
        <rFont val="MS Trebuchet"/>
      </rPr>
      <t>, model 176, Montana ali enakovredni</t>
    </r>
  </si>
  <si>
    <t>transportni voziček VS.2</t>
  </si>
  <si>
    <r>
      <t xml:space="preserve">
Voziček za do 20 stolov Chairik / stol S3 in S5/
dim 62 x 63 x 112 cm. 
Izdelan je iz črno lakiranih jeklenih cevi in ima 2 kolesi. 
Kot npr.</t>
    </r>
    <r>
      <rPr>
        <b/>
        <sz val="10"/>
        <color theme="1"/>
        <rFont val="MS Trebuchet"/>
      </rPr>
      <t>Chairik trolley</t>
    </r>
    <r>
      <rPr>
        <sz val="10"/>
        <color theme="1"/>
        <rFont val="MS Trebuchet"/>
      </rPr>
      <t>, model 184, Montana ali enakovredni</t>
    </r>
  </si>
  <si>
    <t>predalnik P1</t>
  </si>
  <si>
    <r>
      <rPr>
        <sz val="10"/>
        <color indexed="8"/>
        <rFont val="MS Trebuchet"/>
      </rPr>
      <t xml:space="preserve">
Mobilni predalnik na kolesih
Dimenzije : 420 x 535 x višina</t>
    </r>
    <r>
      <rPr>
        <sz val="10"/>
        <color rgb="FFFF0000"/>
        <rFont val="MS Trebuchet"/>
      </rPr>
      <t xml:space="preserve"> </t>
    </r>
    <r>
      <rPr>
        <sz val="10"/>
        <color theme="1"/>
        <rFont val="MS Trebuchet"/>
      </rPr>
      <t>505</t>
    </r>
    <r>
      <rPr>
        <sz val="10"/>
        <color indexed="8"/>
        <rFont val="MS Trebuchet"/>
      </rPr>
      <t xml:space="preserve"> mm</t>
    </r>
    <r>
      <rPr>
        <sz val="10"/>
        <color rgb="FFFF0000"/>
        <rFont val="MS Trebuchet"/>
      </rPr>
      <t xml:space="preserve"> </t>
    </r>
    <r>
      <rPr>
        <sz val="10"/>
        <color indexed="8"/>
        <rFont val="MS Trebuchet"/>
      </rPr>
      <t xml:space="preserve">
Ohišje in predali iz prašno barvane pločevine
Črne barve
3 predali in 1 nizek predal za pisalni pribor / s polnim iztegom /
centralna ključavnica z dvema ključema (fiksen in zložljiv)
ročaji vtopljeni v debelino ličnice predala
skrita dvojna kolesa premera 50 mm
Certifikati : EN14073
kot npr.</t>
    </r>
    <r>
      <rPr>
        <b/>
        <sz val="10"/>
        <color theme="1"/>
        <rFont val="MS Trebuchet"/>
      </rPr>
      <t>Universal Mobile 420</t>
    </r>
    <r>
      <rPr>
        <sz val="10"/>
        <color indexed="8"/>
        <rFont val="MS Trebuchet"/>
      </rPr>
      <t xml:space="preserve">, Dieffebi ali enakovredni
</t>
    </r>
    <r>
      <rPr>
        <b/>
        <sz val="10"/>
        <color indexed="8"/>
        <rFont val="MS Trebuchet"/>
      </rPr>
      <t xml:space="preserve">
</t>
    </r>
  </si>
  <si>
    <t>regalni element Po.1</t>
  </si>
  <si>
    <r>
      <t xml:space="preserve">
Dimenzije  : 100 x 34 x višina 180 cm
Ogrodje je sestavljeno iz ekstrudiranih aluminijastih profilov, črno prašno lakiranih. Profili so sistemski, z polkrožnim notranjim vogalom in se uporabljajo tudi pri mizah. Na spoju dveh regalov se uporabljajo dvojni profili - kar omogoča povezovanje več regalov v celoto.
Police so iz prašno lakirane aluminijaste pločevine, debele so cca 24mm.
Zgornji trije nivoji so odprte police.Prvi zgornji nivo je zaprt s hrbtnim panelom. Hrbtni panel je oblazinjen s kvalitetnim tapetniškim blagom v barvi po izboru projektanta. 
Spodnja dva nivoja sta zaprta s paneli iz lakirane pločevine ter imata dvodelna sklopno drsna vrata, prav tako iz lakirane pločevine. Vrata so opremljena z ročaji v barvi profilov in ključavnico. 
Obvezno del sistema kot Po.1 - Po.4 in mize M.5 - M.7
kot npr.</t>
    </r>
    <r>
      <rPr>
        <b/>
        <sz val="10"/>
        <color theme="1"/>
        <rFont val="MS Trebuchet"/>
      </rPr>
      <t>New Order</t>
    </r>
    <r>
      <rPr>
        <sz val="10"/>
        <color theme="1"/>
        <rFont val="MS Trebuchet"/>
      </rPr>
      <t xml:space="preserve">, Hay ali enakovredni
</t>
    </r>
  </si>
  <si>
    <t>regalni element Po.2</t>
  </si>
  <si>
    <t xml:space="preserve">Dimenzije  : 150 x 34 x višina 180 cm
Ogrodje je sestavljeno iz ekstrudiranih aluminijastih profilov, črno prašno lakiranih. Profili so sistemski, z polkrožnim notranjim vogalom in se uporabljajo tudi pri mizah. Na spoju dveh regalov se uporabljajo dvojni profili - kar omogoča povezovanje več regalov v celoto.
Police so iz prašno lakirane aluminijaste pločevine, debele so cca 24mm.
Zgornji trije nivoji so odprte police.Prvi zgornji nivo je zaprt s hrbtnim panelom. Hrbtni panel je oblazinjen s kvalitetnim tapetniškim blagom kvadrat Remix - barva dark grey 163
Spodnja dva nivoja sta zaprta s paneli iz lakirane pločevine ter imata dvodelna sklopno drsna vrata, prav tako iz lakirane pločevine. Vrata so opremljena z ročaji v barvi profilov in ključavnico. 
Obvezno del sistema kot
New Order , Hay
Obvezno del sistema kot Po.1 in mize M.5 - M.7
Kot npr.: New Order , Hay ali enakovredni
</t>
  </si>
  <si>
    <t>regalni element Po.3</t>
  </si>
  <si>
    <r>
      <rPr>
        <sz val="10"/>
        <rFont val="MS Trebuchet"/>
      </rPr>
      <t xml:space="preserve">
Dimenzije  : 100 x 34 x višina 74 cm
Ogrodje je sestavljeno iz ekstrudiranih aluminijastih profilov, črno prašno lakiranih. Profili so sistemski in se uporabljajo tudi pri mizah. Na spoju dveh regalov se uporabljajo dvojni profili - kar povezuje več regalov v celoto. Hrbtni profili so s pomočjo stenskih nastavkov privijačeni v podkonstrukcijo predelnih sten.
Police so iz prašno lakirane aluminijaste pločevine.
Regal je odprt, s hrbtnim panelom. 
Obvezno del sistema kot Po.1-Po.4 in mize M.5 - M.7
Kot npr.: </t>
    </r>
    <r>
      <rPr>
        <b/>
        <sz val="10"/>
        <rFont val="MS Trebuchet"/>
      </rPr>
      <t>New Order</t>
    </r>
    <r>
      <rPr>
        <sz val="10"/>
        <rFont val="MS Trebuchet"/>
      </rPr>
      <t xml:space="preserve"> , Hay ali enakovredni</t>
    </r>
    <r>
      <rPr>
        <sz val="10"/>
        <color theme="1"/>
        <rFont val="MS Trebuchet"/>
      </rPr>
      <t xml:space="preserve">
</t>
    </r>
  </si>
  <si>
    <t>sklop nizkih omaric Po.4</t>
  </si>
  <si>
    <r>
      <t xml:space="preserve">Sklop omaric skupnih dimenzij 374,40 x 69,6/35,4 cm, globina 38 cm
Omarice so izdelane iz lakiranih MDF plošč, med seboj spajanih pod kotom 45°. </t>
    </r>
    <r>
      <rPr>
        <b/>
        <sz val="10"/>
        <rFont val="MS Trebuchet"/>
      </rPr>
      <t>Vse barve Mist 161</t>
    </r>
    <r>
      <rPr>
        <sz val="10"/>
        <color theme="1"/>
        <rFont val="MS Trebuchet"/>
      </rPr>
      <t xml:space="preserve">
Sestavljen je iz različnih segmentov :
- 46,8 x 69,6 cm - z vrati in eno polico - 1 kos
- 46,8 x 69,6 cm - odprt, z eno polico - 1 kos
- 69,6 x 35,4 cm - 2 predala - 1 kos
- 69,6 x 35,4 cm - dvokrilna vrata - 1 kos
- 35,4 x 35,4 cm - odprt - 4 kosi
kot npr. Montana System, Montana ali enakovredni</t>
    </r>
  </si>
  <si>
    <t>sklop nizkih omaric Po.5</t>
  </si>
  <si>
    <r>
      <t>Sklop stenskih omaric skupnih dimenzij 232,80 x 35,4 cm, globina 30 cm
Omarice so izdelane iz lakiranih MDF plošč, med seboj spajanih pod kotom 45°.
Elementi so med seboj spojeni in obešeni na steno.</t>
    </r>
    <r>
      <rPr>
        <sz val="10"/>
        <color rgb="FFFF0000"/>
        <rFont val="MS Trebuchet"/>
      </rPr>
      <t xml:space="preserve"> 
</t>
    </r>
    <r>
      <rPr>
        <b/>
        <sz val="10"/>
        <rFont val="MS Trebuchet"/>
      </rPr>
      <t>Vse barve Mist 161</t>
    </r>
    <r>
      <rPr>
        <sz val="10"/>
        <color theme="1"/>
        <rFont val="MS Trebuchet"/>
      </rPr>
      <t xml:space="preserve">
Sestavljen je iz različnih segmentov :
- 46,8 x 35,4 cm - odprt - 2 kosa
- 69,6 x 35,4 cm - odprt - 2 kosa
kot npr. Montana System, Montana ali enakovredni</t>
    </r>
  </si>
  <si>
    <t>akustični namizni zaslon P1</t>
  </si>
  <si>
    <t>Akustični namizni zasloni dim 118x77cm
-100% PET (60% certificirana post-potrošniška vsebina)
Debelina: 24 mm (88 recikliranih plastenk / m2)
Gostota: 4000 g/m2
Absorpcija zvoka: aw 0.55 / SAA 0.70 / NRC 0.70 po DIN ISO 11654
Pritrditev: Okrogli kovinski prašno barvani nosilci, ki se lahko namestijo na vse standardne mizne plošče.
Požarna varnost B-s1, d0 po DIN EN 13501-1
Z vsemi porebnimi Eu standardi.
Barva Succulent 712
Kot npr. Supra, Impact acoustic ali enakovredni</t>
  </si>
  <si>
    <t>kovinska omara O1</t>
  </si>
  <si>
    <t xml:space="preserve">Kovinska omara, dimenzije 80x50x195 cm. Dvokrilna vrata.Cokel z regulirnimi  PVC nogicami. Omara mora biti varjene izvedbe. Vrata imajo na notranji strani ojačitev, zaklepanje s tri-točkovno (gor-dol-sredina) zaklepanje. 5 višinsko nastavljivih polic.
Barva vseh kovinskih delov NCS - S2570 -Y70R.
Kot npr: A.O. 195.50.80, KIT Žižki ali enakovredni
</t>
  </si>
  <si>
    <t>kovinska omara O2</t>
  </si>
  <si>
    <t>Kovinska omara za čistila. Dimenzije 800x500x1800 mm + kovinske nogice višine 100 mm + regulirna PVC nogica. Dvokrilna vrata. Omara mora biti varjene izvedbe z dvokrilnimi vrati. Vrata imajo na notranji strani ojačitev, zaklepanje s tri-točkovno (gor-dol-sredina) zaklepanje. Omara pregrajena z vmesno pregrado, na eni strani 3 odstranljive police, na drugi strani ena polica v zgornjem delu, pod polico pa na vsaki stranici omare dvakrat držalo za metle. 
Barva omare – RAL 7035 (svetlo siva) 
Kot npr. G.O. 180.50.80 (Č), KIT Žižki ali enakovredni</t>
  </si>
  <si>
    <t>kovinska omara O3</t>
  </si>
  <si>
    <r>
      <t xml:space="preserve">Kovinska omara, dimenzije 80x40x100 cm. Dvokrilna vrata.Cokel z regulirnimi  PVC nogicami. Omara mora biti varjene izvedbe. Vrata imajo na notranji strani ojačitev, zaklepanje s tri-točkovno (gor-dol-sredina) zaklepanje. 2 višinsko nastavljivi polici.
Barva vseh kovinskih </t>
    </r>
    <r>
      <rPr>
        <sz val="10"/>
        <rFont val="MS Trebuchet"/>
      </rPr>
      <t>delov NCS  S6010 B70G</t>
    </r>
    <r>
      <rPr>
        <sz val="10"/>
        <color theme="1"/>
        <rFont val="MS Trebuchet"/>
      </rPr>
      <t xml:space="preserve">
Kot npr: A.O. 100.40.80, KIT Žižki ali enakovredni
</t>
    </r>
  </si>
  <si>
    <t>kovinska omara O4</t>
  </si>
  <si>
    <t xml:space="preserve">Kovinska omara, dimenzije 95x40x195 cm. Dvokrilna vrata.Cokel z regulirnimi  PVC nogicami. Omara mora biti varjene izvedbe. Vrata imajo na notranji strani ojačitev, zaklepanje s tri-točkovno (gor-dol-sredina) zaklepanje. 5 višinsko nastavljivih polic.
Barva omare – RAL 7035 (svetlo siva)
Kot npr: A.O. 195.40.95, KIT Žižki ali enakovredni
</t>
  </si>
  <si>
    <t>kovinska omara O5</t>
  </si>
  <si>
    <t xml:space="preserve">Kovinska omara, dimenzije 118x40x195 cm. Dvokrilna vrata.Cokel z regulirnimi  PVC nogicami. Omara mora biti varjene izvedbe. Vrata imajo na notranji strani ojačitev, zaklepanje s tri-točkovno (gor-dol-sredina) zaklepanje. 5 višinsko nastavljivih polic.
Barva omare – RAL 7035 (svetlo siva)
Kot npr: A.O. 195.40.118, KIT Žižki ali enakovredni
</t>
  </si>
  <si>
    <t>kovinska omara O6</t>
  </si>
  <si>
    <r>
      <t>Kovinska omara, dimenzije 118x50x195 cm. Dvokrilna vrata.Cokel z regulirnimi  PVC nogicami. Omara mora biti varjene izvedbe. Vrata imajo na notranji strani ojačitev, zaklepanje s tri-točkovno (gor-dol-sredina) zaklepanje. 5 višinsko nastavljivih polic.
Barva vseh kovinskih delov</t>
    </r>
    <r>
      <rPr>
        <sz val="10"/>
        <color rgb="FFFF0000"/>
        <rFont val="MS Trebuchet"/>
      </rPr>
      <t xml:space="preserve"> </t>
    </r>
    <r>
      <rPr>
        <sz val="10"/>
        <rFont val="MS Trebuchet"/>
      </rPr>
      <t>RAL 7035 (svetlo siva).</t>
    </r>
    <r>
      <rPr>
        <sz val="10"/>
        <color theme="1"/>
        <rFont val="MS Trebuchet"/>
      </rPr>
      <t xml:space="preserve">
Kot npr: A.O. 195.50.118, KIT Žižki ali enakovredni
</t>
    </r>
  </si>
  <si>
    <t>kovinska regal R1</t>
  </si>
  <si>
    <t xml:space="preserve">Kovinski regal dimenzije 120x50x235cm. Regal je kovinske izvedbe sestavljen iz kovinskih vertikal (4x), ki so med seboj povezane z varjenimi prečkami, nosilnih profilov (horizontalni nosilci) v katere se vložijo kovinska barvana polnila. Vertikalni profili so po višini perforirani ter omogočajo poljuben razmik med policami z rastrom 6 cm. Regal vsebuje 6 polic s kovinskimi barvanimi polnili. 
Nosilnost police je 150 kg. Varovano s fiksiranjem v steno. 
Barva vseh kovinskih delov po izboru projektanta (RAL, NCS).
Kot npr.: mini KIT REGAL, KIT Žižki ali enakovredni
</t>
  </si>
  <si>
    <t>kovinska regal R2</t>
  </si>
  <si>
    <t xml:space="preserve">Dvodelni kovinski regal dimenzije cca 220x50x235cm (police 100 in 120cm). Regal je kovinske izvedbe sestavljen iz kovinskih vertikal (6x), ki so med seboj povezane z varjenimi prečkami, nosilnih profilov (horizontalni nosilci) v katere se vložijo kovinska barvana polnila. Vertikalni profili so po višini perforirani ter omogočajo poljuben razmik med policami z rastrom 6 cm. Regal vsebuje 6 polic s kovinskimi barvanimi polnili. 
Nosilnost police je 150 kg. Varovano s fiksiranjem v steno.  
Barva regala – RAL 7035 (svetlo siva).
Kot npr.: mini KIT REGAL, KIT Žižki ali enakovredni
</t>
  </si>
  <si>
    <t>kovinska regal R3</t>
  </si>
  <si>
    <t xml:space="preserve">Dvodelni kovinski regal dimenzije cca 200x50x235cm (police 100cm). Regal je kovinske izvedbe sestavljen iz kovinskih vertikal (6x), ki so med seboj povezane z varjenimi prečkami, nosilnih profilov (horizontalni nosilci) v katere se vložijo kovinska barvana polnila. Vertikalni profili so po višini perforirani ter omogočajo poljuben razmik med policami z rastrom 6 cm. Regal vsebuje 6 polic s kovinskimi barvanimi polnili. 
Nosilnost police je 150 kg. Varovano s fiksiranjem v steno.  
Barva vseh kovinskih delov po izboru projektanta (RAL, NCS).
Kot npr.: mini KIT REGAL, KIT Žižki ali enakovredni
</t>
  </si>
  <si>
    <t>kovinska regal R4</t>
  </si>
  <si>
    <t xml:space="preserve">Dvodelni kovinski regal dimenzije cca 200x40x235cm (police 100cm). Regal je kovinske izvedbe sestavljen iz kovinskih vertikal (6x), ki so med seboj povezane z varjenimi prečkami, nosilnih profilov (horizontalni nosilci) v katere se vložijo kovinska barvana polnila. Vertikalni profili so po višini perforirani ter omogočajo poljuben razmik med policami z rastrom 6 cm. Regal vsebuje 6 polic s kovinskimi barvanimi polnili. 
Nosilnost police je 150 kg. Dva regala sta  povezana med seboj kar zagotavlja ustrezno stabilnosti.
Barva regala – RAL 7035 (svetlo siva).
Kot npr.: mini KIT REGAL, KIT Žižki ali enakovredni
</t>
  </si>
  <si>
    <t>kovinska regal R5</t>
  </si>
  <si>
    <t xml:space="preserve">Dvodelni kovinski regal dimenzije cca 280x40x235cm (police 2x100cm+ 1x80cm). Regal je kovinske izvedbe sestavljen iz kovinskih vertikal (8x), ki so med seboj povezane z varjenimi prečkami, nosilnih profilov (horizontalni nosilci) v katere se vložijo kovinska barvana polnila. Vertikalni profili so po višini perforirani ter omogočajo poljuben razmik med policami z rastrom 6 cm. Regal vsebuje 6 polic s kovinskimi barvanimi polnili. 
Nosilnost police je 150 kg. Dva regala sta  povezana med seboj kar zagotavlja ustrezno stabilnosti.
Barva regala – RAL 7035 (svetlo siva).
Kot npr.: mini KIT REGAL, KIT Žižki ali enakovredni
</t>
  </si>
  <si>
    <t>talna luč s podstavkom Lt</t>
  </si>
  <si>
    <t>Dimenzije : višina 140 cm, globina 66 cm, premer podstavka je 26 cm
Pregiben senčnik je iz črno lakirane jeklene pločevine, notranjost je lakirana belo. Barva po izboru projektanta. Tekstilni kabel s stikalom in vtikačem je dolžine 250 cm.
Grlo E17/ 220V
Kot npr. Office Floor, Frandsen ali enakovredni</t>
  </si>
  <si>
    <t>stenska luč  Ls</t>
  </si>
  <si>
    <t>Dimenzije 16 x 18 cm, globina 29 cm
Pregiben senčnik in stenski element s stikalom sta iz črno lakirane jeklene pločevine. Barva po izboru projektanta.
Notranjost senčnika je lakirano belo.
Tekstilni kabel z vtikačem je dolžine 250 cm.
Grlo E17/ 220V
Kot npr. Office Wall, Frandsen ali enakovredni</t>
  </si>
  <si>
    <t>talna luč  Lt1</t>
  </si>
  <si>
    <r>
      <rPr>
        <sz val="10"/>
        <rFont val="MS Trebuchet"/>
      </rPr>
      <t>Večnamenska luč izdelana iz polipropilena. Premer 22cm, višina 53cm. Lahko stoji na tleh, lahko se jo obesina steno, lahko je viseča luč.
Grlo E27/ 220V, Led opalna žarnica, klasične oblike, 2700K, 60W, kabel dolžine 4,8m. Barve potrdi projektant !</t>
    </r>
    <r>
      <rPr>
        <sz val="10"/>
        <color theme="1"/>
        <rFont val="MS Trebuchet"/>
      </rPr>
      <t xml:space="preserve">
Kot npr. May day, Flos ali enakovredni</t>
    </r>
  </si>
  <si>
    <t>talna luč  Lt2</t>
  </si>
  <si>
    <r>
      <rPr>
        <sz val="10"/>
        <rFont val="MS Trebuchet"/>
      </rPr>
      <t>Talna luč, dim 36x36x74cm. Snčnik izdelan iz ECO PET papirja, stoji na 4 lesenih nogicah z rdečimi gumijastimi čepki.
Grlo E27/ 220V, Led opalna žarnica, klasične oblike, 2700K, 60W</t>
    </r>
    <r>
      <rPr>
        <sz val="10"/>
        <color theme="1"/>
        <rFont val="MS Trebuchet"/>
      </rPr>
      <t xml:space="preserve">
Kot npr. Paper Cube Floor Lamp, HAY ali enakovredni</t>
    </r>
  </si>
  <si>
    <t>namizna luč Lm</t>
  </si>
  <si>
    <t>luč dimenzij 21x21 30cm, snčnik izdelan iz ECO PET papirja, stojina 4 lesenih nogicah z rdečimi gumijastimi čepki 
Grlo E14/ 220V, Led opalna žarnica, klasične oblike, 2700K, 40W
Kot npr.Paper CubeTable Lamp, HAY ali enakovredni</t>
  </si>
  <si>
    <t>viseča luč luč  Lv</t>
  </si>
  <si>
    <t>stožec premera 30cm, višine 22cm - pločevaina bele barve, tekstilni kabel bel, dolžine 300cm.
Grlo E17/ 220V, Led opalna žarnica, klasične oblike, 2700K, 60W
Kot npr. Benjamin, Frandsen ali enakovredni</t>
  </si>
  <si>
    <t>tepih v snemalnem studiu T1</t>
  </si>
  <si>
    <t>tepih dimenzij 320x340cm
Kot npr.Grove- Aspen, Bic Carpets ali enakovredni</t>
  </si>
  <si>
    <t>tepih v prostoru za krizno pomoč T2</t>
  </si>
  <si>
    <t>tepih dimenzij 290x270cm
Kot npr. Grove - Squoia, Bic Carpets ali enakovredni</t>
  </si>
  <si>
    <t xml:space="preserve">D1 stojalo za dežnike </t>
  </si>
  <si>
    <r>
      <t xml:space="preserve">Plastično stojalo za dežnike z nedrsnim dnom, črne barve, dim 13x12x15cm. Možnost zatikanja 5 dežnikov.
Kot npr. </t>
    </r>
    <r>
      <rPr>
        <b/>
        <sz val="10"/>
        <color theme="1"/>
        <rFont val="MS Trebuchet"/>
      </rPr>
      <t>Bicomini</t>
    </r>
    <r>
      <rPr>
        <sz val="10"/>
        <color theme="1"/>
        <rFont val="MS Trebuchet"/>
      </rPr>
      <t>, Ideaco ali enakovredni</t>
    </r>
  </si>
  <si>
    <t>K1 koš za smeti</t>
  </si>
  <si>
    <r>
      <t xml:space="preserve">
Dimenzije : 35 x 16,5 x višina 32 cm
Koš z notranjim delom za PVC vrečko in zunanjim, pokrivnim delom
Material : polipropilen črne barve
kot npr.</t>
    </r>
    <r>
      <rPr>
        <b/>
        <sz val="10"/>
        <color theme="1"/>
        <rFont val="MS Trebuchet"/>
      </rPr>
      <t>Tubelor Hi Grande</t>
    </r>
    <r>
      <rPr>
        <sz val="10"/>
        <color theme="1"/>
        <rFont val="MS Trebuchet"/>
      </rPr>
      <t xml:space="preserve">, Ideaco ali enakovredni
</t>
    </r>
  </si>
  <si>
    <t>K2 koš za ločevanje odpadkov</t>
  </si>
  <si>
    <t>trodelen koš za ločeno zbiranje odpadkov dim 87x30x84cm. Opremljen z inox obroči za vrečke - 3x65L, trodelnimi vrati s ključavnico in dvižnim pokrovom z luknjami. Korpus je razdeljen na tri prekate. Vsa kovina prašno barvana mat barvo po izboru projektanta - 1x  NCS S2060-Y50R , 1x NCS S3010-B50G Uskladiti z izvajalcem mizarskih del.
Kot npr: art. 100975, Eki Kranj ali enakovredni</t>
  </si>
  <si>
    <t>K3 koš za ločevanje odpadkov</t>
  </si>
  <si>
    <t>okrogel trodelen koš za ločeno zbiranje odpadkov, premer 42cm, višina 66cm .  V košu so tri ločene posode za odpadke - 2x20l 1x 40L. Koš je opremljen z nivelirnimi nogicami. Vsa kovina prašno barvana mat barvo po izboru projektanta - NCS - S4020-R90B uskladiti z izvajalcem projektirane opreme.
Kot npr: art. 100956, Eki Kranj ali enakovredni</t>
  </si>
  <si>
    <t>L1 Stenski letvenik</t>
  </si>
  <si>
    <t>Lesen telovadni letvenik, montiran na steno.Dimenzije 90x260cmx 12cm, 
izdelan iz kvalitetnega bukovega lesa.16 ovalnih palic. Vse dvakrat lakirano z brezbarvnim mat lakom. Vključno s kovinskimi pritrdilnimi elementi.
Kot npr: Elan letvenik E12100M ali enakovredni</t>
  </si>
  <si>
    <t>SK1 sobno kolo</t>
  </si>
  <si>
    <t>Profesionalno sobno kolo z osnovnimi funkcijami, in možnostjo povezave z IOS in Android aplikacijami.
Kot npr: inSPORTLine inCondi UB600i ali enakovredni</t>
  </si>
  <si>
    <t>plezalni oprimki</t>
  </si>
  <si>
    <t>komplet različnih oprimkov za plezalno steno - 50 kosov, vključno s pritrdilnim inox imbus vijaki M10
Kot npr: Paket 50, Mr Climbing ali enakovredni</t>
  </si>
  <si>
    <t>B2plezalne blazine</t>
  </si>
  <si>
    <t>varovalne blazine pod plezalno steno dim 140x200x20cm.
Izdelane skladno s standardom za nizke plezalne stene EN12572-2. Blazine omogočajo tesno prečno sestavljanje, ki preprečuje razmikanje ob padcu.
Kot npr: plezalne blazine NUBS climbing tech ali enakovredni</t>
  </si>
  <si>
    <t>NT miza za namizni tenis</t>
  </si>
  <si>
    <t>Zložljiva miza za namizni tenis - kovinska podkonstrukcija, 8 koles prmera 50mm z zavoro. Plošča iz aluinijevega kompozita. Vključno z snemljivo mrežico Jola WM.
Kot npr: nSPORTline Rokito ali enakovredni</t>
  </si>
  <si>
    <t>Garderobne omarice v servisnem delu učne kavarne in učne kuhinje</t>
  </si>
  <si>
    <t>Dvoja kovinska garderobna omara z vrati. Dimenzija 580x500x935 mm, v coklu regulirne PVC nogice. Omara mora biti varjene izvedbe. Vrata imajo na notranji strani ojačitev ter se zaklepajo s cilindrično ključavnico. Vsaka vrata imajo zgoraj in spodaj zračne line za boljše prezračevanje. V vsaki omarici je ena polica pod polico obesni drog z eno obesno S kljukico ter na notranji stranici omare fiksna kljukica za obešanje (1x). Na obesni drog je obešena viseča pregradna stena. V vsaki omarici je odstranljiv PVC pladenj za čevlje. Barva: RAL 7035; tip kot npr. G.O. 93.50.58_D2, KIT Žižki ali enakovredni</t>
  </si>
  <si>
    <t>Ročna stiskalnica za plastenke</t>
  </si>
  <si>
    <t>Kovinska ročna stiskalnica, dim cca 12.5x10x50cm - izdelana iz pločevine in kovinskih cevi. Vključno z montažo na leseno oblogo iz vezane plošče.
Kot npr: Status Green press ali enakovredni</t>
  </si>
  <si>
    <t>Večnamenske škarje za razrez odpadkov</t>
  </si>
  <si>
    <t>Profesionalne "heavy duty" škarje - dolžina rezila 10cm, skupna dolžina 26cm, rezila izdelana iz visokokvalitenega nerjavečega jekla, primerna za rezanje vseh vrst materialov. Škarje so na leseno oblogo pritrjene s pomočjo tanke inox pletenice dolžine okvirno 1m, speljane skozi inox vijak z zanko vijačen v oblogo in zanke skozi enega od ročajev škarij.
Kot npr: Fiskars Heavy-duty Scissors, 26 cm</t>
  </si>
  <si>
    <t>SKUPAJ</t>
  </si>
  <si>
    <t>EUR</t>
  </si>
  <si>
    <t>RAČUNALNIŠKA OPREMA V VIRTUALNI SOBI</t>
  </si>
  <si>
    <t>RAČUNALNIŠKA OPREMA RADIO ETER</t>
  </si>
  <si>
    <t>RAČUNALNIŠKA OPREMA ZA MONTAŽNO SOBO</t>
  </si>
  <si>
    <r>
      <t xml:space="preserve">Dimersko relejna enota
</t>
    </r>
    <r>
      <rPr>
        <sz val="10"/>
        <rFont val="MS Trebuchet"/>
      </rPr>
      <t xml:space="preserve">19" DMX regulator/preklopnik 12 x 10A, čas dviga vsaj 225 μs, črkovni zaslon za prikaz nastavitev, prikaz prisotnosti DMX signala z LED, možnost izbire tipa izhoda (direktno napajanje ("hot-power")/rele/regulator) za vsak izhod ločeno - z indikacijsko LED (neostvetljeno, osvetljeno), nastavljanje DMX kanalov za vse kanale ali za vsak kanal ločeno, za vsak kanal ločena nastavitev predgretja žarnice, maksimalnega izhodnega nivoja, krivulje (linearno, 120V, Square, Fluo, TV, BBC, rele in uporabniško nastavljivo), testna funkcija za testiranje vsakega kanala ločeno, zaščita pred pregretjem in preobremenitvijo, vsaj 1 x 5 polni DMX vhod in izhod, tovarniška ponastavitev funkcij, priključek vodnikov preko sponk, višina ne presega 3 enote, teža ne presega: 21 kg, CE certificiran, višje kvalitete. </t>
    </r>
  </si>
  <si>
    <t>ELEKTRIČNE INSTALACIJE - IT, AKTIVNA OPREMA</t>
  </si>
  <si>
    <r>
      <t xml:space="preserve">Pri izdelavi ponudbe mora ponudnik upoštevati določila </t>
    </r>
    <r>
      <rPr>
        <b/>
        <sz val="10"/>
        <color rgb="FF000000"/>
        <rFont val="Trebuchet MS"/>
        <family val="2"/>
      </rPr>
      <t>Uredbe o zelenem javnem naročanju</t>
    </r>
    <r>
      <rPr>
        <sz val="10"/>
        <color rgb="FF000000"/>
        <rFont val="Trebuchet MS"/>
        <family val="2"/>
      </rPr>
      <t xml:space="preserve"> (Uradni list RS, št.51/17, 64/19, 121/21, 132/23).</t>
    </r>
  </si>
  <si>
    <t>pisarniška miza M.14a</t>
  </si>
  <si>
    <t>4a</t>
  </si>
  <si>
    <t>4b</t>
  </si>
  <si>
    <t>pisarniška miza M.14b - višinsko nastavljiva</t>
  </si>
  <si>
    <r>
      <rPr>
        <sz val="10"/>
        <rFont val="MS Trebuchet"/>
      </rPr>
      <t xml:space="preserve">
Dimenzije  : 200 x 75 x višina električno nastavljiva
Podnožje in ogrodje je sestavljeno iz ekstrudiranih aluminijastih profilov, črno prašno lakirano, nastavljiva višina delovne površine s tihim elektro motorjem. Noge imajo plastične, višinsko nastavljive drsnike.
Profili so sistemski, profili enakih dimenzij so uporabljeni tudi pri regalih.
Mizna plošča izdelana iz MDF plošče d. 12mm, z zaključnim slojem iz linoleja v barvi po izboru projektanta. Vložena je v okvir iz aluminijastih profilov, ki so povezani s podnožjem in na ta način zaščitena pred poškodbami s strani.
Razvod kablov je vključen v enega od vzdolžnih profilov, ki podpirajo mizno ploskev. 
Obvezno del sistema kot  M.5, M.7 in Po.1 -4.</t>
    </r>
    <r>
      <rPr>
        <sz val="10"/>
        <color theme="1"/>
        <rFont val="MS Trebuchet"/>
      </rPr>
      <t xml:space="preserve">
Kot npr.: </t>
    </r>
    <r>
      <rPr>
        <b/>
        <sz val="10"/>
        <color theme="1"/>
        <rFont val="MS Trebuchet"/>
      </rPr>
      <t>New Order table</t>
    </r>
    <r>
      <rPr>
        <sz val="10"/>
        <color theme="1"/>
        <rFont val="MS Trebuchet"/>
      </rPr>
      <t>, Hay ali enakovredni</t>
    </r>
  </si>
  <si>
    <t>fotelj  F.1b</t>
  </si>
  <si>
    <t>fotelj  F.1a</t>
  </si>
  <si>
    <t>21a</t>
  </si>
  <si>
    <t>21b</t>
  </si>
  <si>
    <t>dimenzije:73 x 82 x 1511, višina sedeža 38 cm. 
Sedežna lupina je tapecirana z blagom visoke kakovosti, racikliranih tkanin, podnožje je leseno, jedo iz kakovostnega lesa in z intergiranim ozvočenjem.
Barva po izbiri projektnanta.
Kot npr.: Beatnik, Sound station chair, Donar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</si>
</sst>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_-;_-@_-"/>
    <numFmt numFmtId="165" formatCode="_-* #,##0.00\ _S_I_T_-;\-* #,##0.00\ _S_I_T_-;_-* &quot;-&quot;??\ _S_I_T_-;_-@_-"/>
    <numFmt numFmtId="166" formatCode="#,##0.00_ ;\-#,##0.00\ "/>
    <numFmt numFmtId="167" formatCode="_-* #,##0.00&quot; €&quot;_-;\-* #,##0.00&quot; €&quot;_-;_-* \-??&quot; €&quot;_-;_-@"/>
    <numFmt numFmtId="168" formatCode="_-* #,##0.00\ _€_-;\-* #,##0.00\ _€_-;_-* &quot;-&quot;??\ _€_-;_-@_-"/>
  </numFmts>
  <fonts count="39">
    <font>
      <sz val="12"/>
      <color theme="1"/>
      <name val="Aptos Narrow"/>
      <family val="2"/>
      <scheme val="minor"/>
    </font>
    <font>
      <sz val="11"/>
      <color indexed="8"/>
      <name val="Calibri"/>
      <family val="2"/>
    </font>
    <font>
      <b/>
      <sz val="10"/>
      <name val="MS Trebuchet"/>
    </font>
    <font>
      <sz val="11"/>
      <color indexed="8"/>
      <name val="Arial"/>
      <family val="2"/>
    </font>
    <font>
      <sz val="10"/>
      <name val="MS Trebuchet"/>
    </font>
    <font>
      <sz val="10"/>
      <color indexed="8"/>
      <name val="Trebuchet MS"/>
      <family val="2"/>
    </font>
    <font>
      <sz val="10"/>
      <name val="Trebuchet MS"/>
      <family val="2"/>
    </font>
    <font>
      <sz val="11"/>
      <color indexed="8"/>
      <name val="Calibri"/>
      <family val="2"/>
      <charset val="238"/>
    </font>
    <font>
      <b/>
      <sz val="10"/>
      <color theme="1"/>
      <name val="MS Trebuchet"/>
    </font>
    <font>
      <sz val="10"/>
      <name val="Arial"/>
      <family val="2"/>
      <charset val="238"/>
    </font>
    <font>
      <b/>
      <sz val="10"/>
      <color indexed="8"/>
      <name val="MS Trebuchet"/>
    </font>
    <font>
      <u/>
      <sz val="10"/>
      <name val="MS Trebuchet"/>
    </font>
    <font>
      <sz val="10"/>
      <color indexed="8"/>
      <name val="MS Trebuchet"/>
    </font>
    <font>
      <b/>
      <sz val="10"/>
      <color indexed="8"/>
      <name val="Trebuchet MS"/>
      <family val="2"/>
    </font>
    <font>
      <b/>
      <sz val="10"/>
      <name val="Trebuchet MS"/>
      <family val="2"/>
    </font>
    <font>
      <sz val="10"/>
      <color theme="1"/>
      <name val="MS Trebuchet"/>
    </font>
    <font>
      <b/>
      <sz val="10"/>
      <color rgb="FF000000"/>
      <name val="MS Trebuchet"/>
    </font>
    <font>
      <sz val="10"/>
      <name val="Arial"/>
      <family val="2"/>
    </font>
    <font>
      <sz val="10"/>
      <color rgb="FFFF0000"/>
      <name val="MS Trebuchet"/>
    </font>
    <font>
      <b/>
      <sz val="10"/>
      <color rgb="FFFF0000"/>
      <name val="MS Trebuchet"/>
    </font>
    <font>
      <sz val="14"/>
      <color rgb="FF1C1C1C"/>
      <name val="Arial"/>
      <family val="2"/>
    </font>
    <font>
      <b/>
      <u/>
      <sz val="10"/>
      <name val="MS Trebuchet"/>
    </font>
    <font>
      <b/>
      <sz val="10"/>
      <color rgb="FF000000"/>
      <name val="Trebuchet MS"/>
      <family val="2"/>
    </font>
    <font>
      <sz val="10"/>
      <color rgb="FF000000"/>
      <name val="Trebuchet MS"/>
      <family val="2"/>
    </font>
    <font>
      <b/>
      <sz val="12"/>
      <color rgb="FF000000"/>
      <name val="Trebuchet MS"/>
      <family val="2"/>
    </font>
    <font>
      <sz val="11"/>
      <color indexed="8"/>
      <name val="Calibri"/>
      <family val="2"/>
      <charset val="1"/>
    </font>
    <font>
      <b/>
      <sz val="12"/>
      <name val="Trebuchet MS"/>
      <family val="2"/>
    </font>
    <font>
      <sz val="12"/>
      <name val="Trebuchet MS"/>
      <family val="2"/>
    </font>
    <font>
      <b/>
      <sz val="12"/>
      <color indexed="8"/>
      <name val="Trebuchet MS"/>
      <family val="2"/>
    </font>
    <font>
      <sz val="12"/>
      <color indexed="8"/>
      <name val="Trebuchet MS"/>
      <family val="2"/>
    </font>
    <font>
      <u/>
      <sz val="10"/>
      <name val="Trebuchet MS"/>
      <family val="2"/>
    </font>
    <font>
      <sz val="11"/>
      <color indexed="8"/>
      <name val="Arial"/>
      <family val="2"/>
      <charset val="238"/>
    </font>
    <font>
      <sz val="10"/>
      <color rgb="FF333333"/>
      <name val="Trebuchet MS"/>
      <family val="2"/>
    </font>
    <font>
      <b/>
      <sz val="10"/>
      <color rgb="FF333333"/>
      <name val="Trebuchet MS"/>
      <family val="2"/>
    </font>
    <font>
      <sz val="7"/>
      <color rgb="FF333333"/>
      <name val="Trebuchet MS"/>
      <family val="2"/>
    </font>
    <font>
      <sz val="9"/>
      <name val="Tahoma"/>
      <family val="2"/>
      <charset val="238"/>
    </font>
    <font>
      <sz val="10"/>
      <color indexed="10"/>
      <name val="MS Trebuchet"/>
    </font>
    <font>
      <sz val="10"/>
      <color rgb="FF5B9BD5"/>
      <name val="MS Trebuchet"/>
    </font>
    <font>
      <sz val="11"/>
      <color theme="1"/>
      <name val="Aptos Narrow"/>
      <family val="2"/>
      <charset val="238"/>
      <scheme val="minor"/>
    </font>
  </fonts>
  <fills count="4">
    <fill>
      <patternFill patternType="none"/>
    </fill>
    <fill>
      <patternFill patternType="gray125"/>
    </fill>
    <fill>
      <patternFill patternType="solid">
        <fgColor theme="0"/>
        <bgColor indexed="64"/>
      </patternFill>
    </fill>
    <fill>
      <patternFill patternType="solid">
        <fgColor rgb="FFC8C8C8"/>
        <bgColor indexed="64"/>
      </patternFill>
    </fill>
  </fills>
  <borders count="29">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top/>
      <bottom style="thin">
        <color indexed="64"/>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s>
  <cellStyleXfs count="20">
    <xf numFmtId="0" fontId="0" fillId="0" borderId="0"/>
    <xf numFmtId="0" fontId="1" fillId="0" borderId="0"/>
    <xf numFmtId="0" fontId="3" fillId="0" borderId="0"/>
    <xf numFmtId="0" fontId="7" fillId="0" borderId="0"/>
    <xf numFmtId="0" fontId="9" fillId="0" borderId="0"/>
    <xf numFmtId="0" fontId="1" fillId="0" borderId="0"/>
    <xf numFmtId="0" fontId="1" fillId="0" borderId="0"/>
    <xf numFmtId="0" fontId="9" fillId="0" borderId="0"/>
    <xf numFmtId="0" fontId="17" fillId="0" borderId="0"/>
    <xf numFmtId="0" fontId="9" fillId="0" borderId="0"/>
    <xf numFmtId="0" fontId="9" fillId="0" borderId="0"/>
    <xf numFmtId="164" fontId="9" fillId="0" borderId="0" applyFont="0" applyFill="0" applyBorder="0" applyAlignment="0" applyProtection="0"/>
    <xf numFmtId="0" fontId="17" fillId="0" borderId="0"/>
    <xf numFmtId="165" fontId="9" fillId="0" borderId="0" applyFont="0" applyFill="0" applyBorder="0" applyAlignment="0" applyProtection="0"/>
    <xf numFmtId="0" fontId="25" fillId="0" borderId="0"/>
    <xf numFmtId="0" fontId="9" fillId="0" borderId="0"/>
    <xf numFmtId="0" fontId="31" fillId="0" borderId="0"/>
    <xf numFmtId="168" fontId="9" fillId="0" borderId="0" applyFill="0" applyBorder="0" applyAlignment="0" applyProtection="0"/>
    <xf numFmtId="0" fontId="9" fillId="0" borderId="0"/>
    <xf numFmtId="0" fontId="38" fillId="0" borderId="0"/>
  </cellStyleXfs>
  <cellXfs count="245">
    <xf numFmtId="0" fontId="0" fillId="0" borderId="0" xfId="0"/>
    <xf numFmtId="0" fontId="2" fillId="0" borderId="0" xfId="1" applyFont="1" applyAlignment="1">
      <alignment horizontal="left" vertical="top"/>
    </xf>
    <xf numFmtId="0" fontId="2" fillId="0" borderId="1" xfId="2" applyFont="1" applyBorder="1" applyAlignment="1">
      <alignment horizontal="left" vertical="top" wrapText="1"/>
    </xf>
    <xf numFmtId="0" fontId="2" fillId="0" borderId="0" xfId="1" applyFont="1" applyAlignment="1">
      <alignment horizontal="right" vertical="top" wrapText="1"/>
    </xf>
    <xf numFmtId="4" fontId="2" fillId="0" borderId="0" xfId="1" applyNumberFormat="1" applyFont="1" applyAlignment="1">
      <alignment horizontal="right" vertical="top"/>
    </xf>
    <xf numFmtId="4" fontId="4" fillId="0" borderId="0" xfId="2" applyNumberFormat="1" applyFont="1" applyAlignment="1">
      <alignment horizontal="right" vertical="top"/>
    </xf>
    <xf numFmtId="0" fontId="5" fillId="0" borderId="0" xfId="2" applyFont="1"/>
    <xf numFmtId="0" fontId="6" fillId="0" borderId="0" xfId="2" applyFont="1" applyAlignment="1">
      <alignment vertical="top"/>
    </xf>
    <xf numFmtId="0" fontId="4" fillId="0" borderId="0" xfId="2" applyFont="1" applyAlignment="1">
      <alignment horizontal="left" vertical="top"/>
    </xf>
    <xf numFmtId="0" fontId="4" fillId="0" borderId="1" xfId="2" applyFont="1" applyBorder="1" applyAlignment="1">
      <alignment horizontal="left" vertical="top"/>
    </xf>
    <xf numFmtId="0" fontId="4" fillId="0" borderId="1" xfId="2" applyFont="1" applyBorder="1" applyAlignment="1">
      <alignment horizontal="left" vertical="top" wrapText="1"/>
    </xf>
    <xf numFmtId="0" fontId="4" fillId="0" borderId="0" xfId="2" applyFont="1" applyAlignment="1">
      <alignment horizontal="right" vertical="top" wrapText="1"/>
    </xf>
    <xf numFmtId="4" fontId="2" fillId="0" borderId="1" xfId="2" applyNumberFormat="1" applyFont="1" applyBorder="1" applyAlignment="1">
      <alignment horizontal="right" vertical="top"/>
    </xf>
    <xf numFmtId="4" fontId="4" fillId="0" borderId="1" xfId="2" applyNumberFormat="1" applyFont="1" applyBorder="1" applyAlignment="1">
      <alignment horizontal="right" vertical="top"/>
    </xf>
    <xf numFmtId="0" fontId="2" fillId="0" borderId="0" xfId="2" applyFont="1" applyAlignment="1">
      <alignment horizontal="left" vertical="top"/>
    </xf>
    <xf numFmtId="0" fontId="4" fillId="0" borderId="0" xfId="2" applyFont="1" applyAlignment="1">
      <alignment horizontal="left" vertical="top" wrapText="1"/>
    </xf>
    <xf numFmtId="4" fontId="2" fillId="0" borderId="0" xfId="2" applyNumberFormat="1" applyFont="1" applyAlignment="1">
      <alignment horizontal="right" vertical="top"/>
    </xf>
    <xf numFmtId="0" fontId="4" fillId="0" borderId="0" xfId="3" applyFont="1" applyAlignment="1">
      <alignment horizontal="left" vertical="top"/>
    </xf>
    <xf numFmtId="0" fontId="2" fillId="0" borderId="0" xfId="3" applyFont="1" applyAlignment="1">
      <alignment horizontal="left" vertical="top" wrapText="1"/>
    </xf>
    <xf numFmtId="0" fontId="8" fillId="0" borderId="0" xfId="3" applyFont="1" applyAlignment="1">
      <alignment horizontal="left" vertical="top" wrapText="1"/>
    </xf>
    <xf numFmtId="0" fontId="10" fillId="0" borderId="0" xfId="4" applyFont="1" applyAlignment="1">
      <alignment horizontal="left" vertical="top" wrapText="1"/>
    </xf>
    <xf numFmtId="0" fontId="2" fillId="0" borderId="0" xfId="1" applyFont="1" applyAlignment="1">
      <alignment horizontal="left" vertical="top" wrapText="1"/>
    </xf>
    <xf numFmtId="0" fontId="10" fillId="0" borderId="0" xfId="2" applyFont="1" applyAlignment="1">
      <alignment horizontal="left" vertical="top" wrapText="1"/>
    </xf>
    <xf numFmtId="0" fontId="11" fillId="0" borderId="0" xfId="2" applyFont="1" applyAlignment="1">
      <alignment horizontal="left" vertical="top" wrapText="1"/>
    </xf>
    <xf numFmtId="0" fontId="2" fillId="0" borderId="3" xfId="2" applyFont="1" applyBorder="1" applyAlignment="1">
      <alignment horizontal="left" vertical="top"/>
    </xf>
    <xf numFmtId="0" fontId="2" fillId="0" borderId="4" xfId="2" applyFont="1" applyBorder="1" applyAlignment="1">
      <alignment horizontal="left" vertical="top"/>
    </xf>
    <xf numFmtId="0" fontId="2" fillId="0" borderId="5" xfId="2" applyFont="1" applyBorder="1" applyAlignment="1">
      <alignment horizontal="left" vertical="top"/>
    </xf>
    <xf numFmtId="0" fontId="12" fillId="0" borderId="6" xfId="5" applyFont="1" applyBorder="1" applyAlignment="1">
      <alignment horizontal="left" vertical="top" wrapText="1"/>
    </xf>
    <xf numFmtId="0" fontId="12" fillId="0" borderId="7" xfId="5" applyFont="1" applyBorder="1" applyAlignment="1">
      <alignment horizontal="right" vertical="top" wrapText="1"/>
    </xf>
    <xf numFmtId="4" fontId="12" fillId="0" borderId="7" xfId="5" applyNumberFormat="1" applyFont="1" applyBorder="1" applyAlignment="1">
      <alignment horizontal="right" vertical="top"/>
    </xf>
    <xf numFmtId="4" fontId="2" fillId="0" borderId="8" xfId="5" applyNumberFormat="1" applyFont="1" applyBorder="1" applyAlignment="1">
      <alignment horizontal="right" vertical="top"/>
    </xf>
    <xf numFmtId="0" fontId="12" fillId="0" borderId="0" xfId="5" applyFont="1" applyAlignment="1">
      <alignment horizontal="left" vertical="top" wrapText="1"/>
    </xf>
    <xf numFmtId="0" fontId="12" fillId="0" borderId="0" xfId="5" applyFont="1" applyAlignment="1">
      <alignment horizontal="right" vertical="top" wrapText="1"/>
    </xf>
    <xf numFmtId="4" fontId="12" fillId="0" borderId="0" xfId="5" applyNumberFormat="1" applyFont="1" applyAlignment="1">
      <alignment horizontal="right" vertical="top"/>
    </xf>
    <xf numFmtId="4" fontId="2" fillId="0" borderId="0" xfId="5" applyNumberFormat="1" applyFont="1" applyAlignment="1">
      <alignment horizontal="right" vertical="top"/>
    </xf>
    <xf numFmtId="0" fontId="2" fillId="0" borderId="2" xfId="2" applyFont="1" applyBorder="1" applyAlignment="1">
      <alignment horizontal="left" vertical="top"/>
    </xf>
    <xf numFmtId="0" fontId="2" fillId="0" borderId="9" xfId="2" applyFont="1" applyBorder="1" applyAlignment="1">
      <alignment horizontal="left" vertical="top"/>
    </xf>
    <xf numFmtId="0" fontId="2" fillId="2" borderId="1" xfId="2" applyFont="1" applyFill="1" applyBorder="1" applyAlignment="1">
      <alignment horizontal="left" vertical="top" wrapText="1"/>
    </xf>
    <xf numFmtId="0" fontId="2" fillId="0" borderId="0" xfId="2" applyFont="1" applyAlignment="1">
      <alignment horizontal="right" vertical="top" wrapText="1"/>
    </xf>
    <xf numFmtId="4" fontId="12" fillId="0" borderId="0" xfId="1" applyNumberFormat="1" applyFont="1" applyAlignment="1">
      <alignment horizontal="right" vertical="top"/>
    </xf>
    <xf numFmtId="0" fontId="13" fillId="0" borderId="0" xfId="2" applyFont="1"/>
    <xf numFmtId="0" fontId="14" fillId="0" borderId="0" xfId="2" applyFont="1" applyAlignment="1">
      <alignment vertical="top"/>
    </xf>
    <xf numFmtId="0" fontId="13" fillId="0" borderId="0" xfId="1" applyFont="1"/>
    <xf numFmtId="0" fontId="4" fillId="0" borderId="1" xfId="1" applyFont="1" applyBorder="1" applyAlignment="1">
      <alignment horizontal="left" vertical="top"/>
    </xf>
    <xf numFmtId="0" fontId="15" fillId="2" borderId="1" xfId="6" applyFont="1" applyFill="1" applyBorder="1" applyAlignment="1">
      <alignment horizontal="left" vertical="top" wrapText="1"/>
    </xf>
    <xf numFmtId="0" fontId="4" fillId="0" borderId="1" xfId="7" applyFont="1" applyBorder="1" applyAlignment="1">
      <alignment horizontal="right" vertical="top" wrapText="1"/>
    </xf>
    <xf numFmtId="4" fontId="4" fillId="0" borderId="1" xfId="1" applyNumberFormat="1" applyFont="1" applyBorder="1" applyAlignment="1">
      <alignment horizontal="right" vertical="top"/>
    </xf>
    <xf numFmtId="4" fontId="4" fillId="3" borderId="1" xfId="7" applyNumberFormat="1" applyFont="1" applyFill="1" applyBorder="1" applyAlignment="1" applyProtection="1">
      <alignment horizontal="right" vertical="top"/>
      <protection locked="0"/>
    </xf>
    <xf numFmtId="4" fontId="4" fillId="0" borderId="1" xfId="7" applyNumberFormat="1" applyFont="1" applyBorder="1" applyAlignment="1">
      <alignment horizontal="right" vertical="top"/>
    </xf>
    <xf numFmtId="0" fontId="5" fillId="0" borderId="0" xfId="1" applyFont="1"/>
    <xf numFmtId="0" fontId="4" fillId="0" borderId="1" xfId="1" applyFont="1" applyBorder="1" applyAlignment="1">
      <alignment horizontal="left" vertical="top" wrapText="1"/>
    </xf>
    <xf numFmtId="0" fontId="1" fillId="0" borderId="0" xfId="1"/>
    <xf numFmtId="0" fontId="12" fillId="2" borderId="1" xfId="6" applyFont="1" applyFill="1" applyBorder="1" applyAlignment="1">
      <alignment horizontal="left" vertical="top" wrapText="1"/>
    </xf>
    <xf numFmtId="0" fontId="4" fillId="0" borderId="1" xfId="2" applyFont="1" applyBorder="1" applyAlignment="1">
      <alignment horizontal="right" vertical="top" wrapText="1"/>
    </xf>
    <xf numFmtId="0" fontId="2" fillId="0" borderId="1" xfId="1" applyFont="1" applyBorder="1" applyAlignment="1">
      <alignment horizontal="left" vertical="top" wrapText="1"/>
    </xf>
    <xf numFmtId="0" fontId="4" fillId="0" borderId="1" xfId="7" applyFont="1" applyBorder="1" applyAlignment="1">
      <alignment horizontal="left" vertical="top"/>
    </xf>
    <xf numFmtId="0" fontId="15" fillId="2" borderId="1" xfId="12" applyFont="1" applyFill="1" applyBorder="1" applyAlignment="1">
      <alignment horizontal="left" vertical="top" wrapText="1"/>
    </xf>
    <xf numFmtId="4" fontId="4" fillId="0" borderId="1" xfId="13" applyNumberFormat="1" applyFont="1" applyBorder="1" applyAlignment="1" applyProtection="1">
      <alignment horizontal="right" vertical="top"/>
    </xf>
    <xf numFmtId="0" fontId="10" fillId="2" borderId="1" xfId="12" applyFont="1" applyFill="1" applyBorder="1" applyAlignment="1">
      <alignment horizontal="left" vertical="top" wrapText="1"/>
    </xf>
    <xf numFmtId="0" fontId="4" fillId="0" borderId="10" xfId="9" applyFont="1" applyBorder="1" applyAlignment="1">
      <alignment horizontal="right" vertical="top" wrapText="1"/>
    </xf>
    <xf numFmtId="4" fontId="4" fillId="0" borderId="2" xfId="9" applyNumberFormat="1" applyFont="1" applyBorder="1" applyAlignment="1">
      <alignment horizontal="right" vertical="top"/>
    </xf>
    <xf numFmtId="4" fontId="4" fillId="0" borderId="9" xfId="9" applyNumberFormat="1" applyFont="1" applyBorder="1" applyAlignment="1">
      <alignment horizontal="right" vertical="top"/>
    </xf>
    <xf numFmtId="4" fontId="10" fillId="0" borderId="1" xfId="12" applyNumberFormat="1" applyFont="1" applyBorder="1" applyAlignment="1">
      <alignment horizontal="right" vertical="top"/>
    </xf>
    <xf numFmtId="0" fontId="4" fillId="0" borderId="0" xfId="0" applyFont="1" applyAlignment="1">
      <alignment horizontal="left" vertical="top" wrapText="1"/>
    </xf>
    <xf numFmtId="0" fontId="8" fillId="2" borderId="1" xfId="12" applyFont="1" applyFill="1" applyBorder="1" applyAlignment="1">
      <alignment horizontal="left" vertical="top" wrapText="1"/>
    </xf>
    <xf numFmtId="0" fontId="2" fillId="0" borderId="1" xfId="8" applyFont="1" applyBorder="1" applyAlignment="1">
      <alignment horizontal="left" vertical="top" wrapText="1"/>
    </xf>
    <xf numFmtId="0" fontId="4" fillId="0" borderId="12" xfId="2" applyFont="1" applyBorder="1" applyAlignment="1">
      <alignment horizontal="left" vertical="top"/>
    </xf>
    <xf numFmtId="0" fontId="4" fillId="0" borderId="13" xfId="2" applyFont="1" applyBorder="1" applyAlignment="1">
      <alignment horizontal="left" vertical="top" wrapText="1"/>
    </xf>
    <xf numFmtId="0" fontId="4" fillId="0" borderId="14" xfId="2" applyFont="1" applyBorder="1" applyAlignment="1">
      <alignment horizontal="left" vertical="top"/>
    </xf>
    <xf numFmtId="0" fontId="4" fillId="0" borderId="15" xfId="2" applyFont="1" applyBorder="1" applyAlignment="1">
      <alignment horizontal="left" vertical="top"/>
    </xf>
    <xf numFmtId="0" fontId="4" fillId="0" borderId="16" xfId="2" applyFont="1" applyBorder="1" applyAlignment="1">
      <alignment horizontal="left" vertical="top" wrapText="1"/>
    </xf>
    <xf numFmtId="4" fontId="4" fillId="0" borderId="17" xfId="2" applyNumberFormat="1" applyFont="1" applyBorder="1" applyAlignment="1">
      <alignment horizontal="right" vertical="top"/>
    </xf>
    <xf numFmtId="0" fontId="4" fillId="0" borderId="18" xfId="2" applyFont="1" applyBorder="1" applyAlignment="1">
      <alignment horizontal="left" vertical="top"/>
    </xf>
    <xf numFmtId="0" fontId="12" fillId="0" borderId="19" xfId="2" applyFont="1" applyBorder="1" applyAlignment="1">
      <alignment horizontal="left" vertical="top" wrapText="1"/>
    </xf>
    <xf numFmtId="0" fontId="12" fillId="0" borderId="0" xfId="2" applyFont="1" applyAlignment="1">
      <alignment horizontal="right" vertical="top" wrapText="1"/>
    </xf>
    <xf numFmtId="4" fontId="4" fillId="0" borderId="20" xfId="2" applyNumberFormat="1" applyFont="1" applyBorder="1" applyAlignment="1">
      <alignment horizontal="right" vertical="top"/>
    </xf>
    <xf numFmtId="0" fontId="4" fillId="0" borderId="14" xfId="2" applyFont="1" applyBorder="1" applyAlignment="1">
      <alignment horizontal="left" vertical="top" wrapText="1"/>
    </xf>
    <xf numFmtId="4" fontId="4" fillId="0" borderId="14" xfId="2" applyNumberFormat="1" applyFont="1" applyBorder="1" applyAlignment="1">
      <alignment horizontal="right" vertical="top"/>
    </xf>
    <xf numFmtId="0" fontId="2" fillId="0" borderId="14" xfId="2" applyFont="1" applyBorder="1" applyAlignment="1">
      <alignment horizontal="left" vertical="top"/>
    </xf>
    <xf numFmtId="4" fontId="2" fillId="0" borderId="14" xfId="2" applyNumberFormat="1" applyFont="1" applyBorder="1" applyAlignment="1">
      <alignment horizontal="right" vertical="top"/>
    </xf>
    <xf numFmtId="0" fontId="10" fillId="2" borderId="14" xfId="2" applyFont="1" applyFill="1" applyBorder="1" applyAlignment="1">
      <alignment horizontal="left" vertical="top" wrapText="1"/>
    </xf>
    <xf numFmtId="0" fontId="4" fillId="0" borderId="14" xfId="2" applyFont="1" applyBorder="1" applyAlignment="1">
      <alignment horizontal="right" vertical="top" wrapText="1"/>
    </xf>
    <xf numFmtId="0" fontId="12" fillId="0" borderId="14" xfId="1" applyFont="1" applyBorder="1" applyAlignment="1">
      <alignment horizontal="left" vertical="top" wrapText="1"/>
    </xf>
    <xf numFmtId="0" fontId="12" fillId="0" borderId="14" xfId="1" applyFont="1" applyBorder="1" applyAlignment="1">
      <alignment horizontal="right" vertical="top" wrapText="1"/>
    </xf>
    <xf numFmtId="4" fontId="12" fillId="0" borderId="14" xfId="1" applyNumberFormat="1" applyFont="1" applyBorder="1" applyAlignment="1">
      <alignment horizontal="right" vertical="top"/>
    </xf>
    <xf numFmtId="0" fontId="4" fillId="0" borderId="11" xfId="2" applyFont="1" applyBorder="1" applyAlignment="1">
      <alignment horizontal="left" vertical="top"/>
    </xf>
    <xf numFmtId="0" fontId="2" fillId="0" borderId="11" xfId="2" applyFont="1" applyBorder="1" applyAlignment="1">
      <alignment horizontal="left" vertical="top"/>
    </xf>
    <xf numFmtId="0" fontId="10" fillId="2" borderId="11" xfId="2" applyFont="1" applyFill="1" applyBorder="1" applyAlignment="1">
      <alignment horizontal="left" vertical="top" wrapText="1"/>
    </xf>
    <xf numFmtId="0" fontId="4" fillId="0" borderId="11" xfId="2" applyFont="1" applyBorder="1" applyAlignment="1">
      <alignment horizontal="right" vertical="top" wrapText="1"/>
    </xf>
    <xf numFmtId="4" fontId="4" fillId="0" borderId="11" xfId="2" applyNumberFormat="1" applyFont="1" applyBorder="1" applyAlignment="1">
      <alignment horizontal="right" vertical="top"/>
    </xf>
    <xf numFmtId="0" fontId="4" fillId="2" borderId="14" xfId="2" applyFont="1" applyFill="1" applyBorder="1" applyAlignment="1">
      <alignment horizontal="left" vertical="top" wrapText="1"/>
    </xf>
    <xf numFmtId="4" fontId="12" fillId="3" borderId="14" xfId="5" applyNumberFormat="1" applyFont="1" applyFill="1" applyBorder="1" applyAlignment="1" applyProtection="1">
      <alignment horizontal="right" vertical="top"/>
      <protection locked="0"/>
    </xf>
    <xf numFmtId="4" fontId="4" fillId="0" borderId="14" xfId="1" applyNumberFormat="1" applyFont="1" applyBorder="1" applyAlignment="1">
      <alignment horizontal="right" vertical="top"/>
    </xf>
    <xf numFmtId="0" fontId="18" fillId="0" borderId="14" xfId="2" applyFont="1" applyBorder="1" applyAlignment="1">
      <alignment horizontal="left" vertical="top"/>
    </xf>
    <xf numFmtId="4" fontId="12" fillId="0" borderId="14" xfId="5" applyNumberFormat="1" applyFont="1" applyBorder="1" applyAlignment="1">
      <alignment horizontal="right" vertical="top"/>
    </xf>
    <xf numFmtId="0" fontId="18" fillId="0" borderId="11" xfId="2" applyFont="1" applyBorder="1" applyAlignment="1">
      <alignment horizontal="left" vertical="top"/>
    </xf>
    <xf numFmtId="0" fontId="4" fillId="0" borderId="21" xfId="2" applyFont="1" applyBorder="1" applyAlignment="1">
      <alignment horizontal="left" vertical="top"/>
    </xf>
    <xf numFmtId="0" fontId="12" fillId="0" borderId="21" xfId="1" applyFont="1" applyBorder="1" applyAlignment="1">
      <alignment horizontal="left" vertical="top" wrapText="1"/>
    </xf>
    <xf numFmtId="0" fontId="4" fillId="0" borderId="21" xfId="2" applyFont="1" applyBorder="1" applyAlignment="1">
      <alignment horizontal="right" vertical="top" wrapText="1"/>
    </xf>
    <xf numFmtId="0" fontId="19" fillId="0" borderId="14" xfId="2" applyFont="1" applyBorder="1" applyAlignment="1">
      <alignment horizontal="left" vertical="top"/>
    </xf>
    <xf numFmtId="0" fontId="10" fillId="2" borderId="14" xfId="5" applyFont="1" applyFill="1" applyBorder="1" applyAlignment="1">
      <alignment horizontal="left" vertical="top" wrapText="1"/>
    </xf>
    <xf numFmtId="0" fontId="12" fillId="0" borderId="14" xfId="5" applyFont="1" applyBorder="1" applyAlignment="1">
      <alignment horizontal="right" vertical="top" wrapText="1"/>
    </xf>
    <xf numFmtId="4" fontId="2" fillId="0" borderId="14" xfId="5" applyNumberFormat="1" applyFont="1" applyBorder="1" applyAlignment="1">
      <alignment horizontal="right" vertical="top"/>
    </xf>
    <xf numFmtId="0" fontId="18" fillId="0" borderId="0" xfId="2" applyFont="1" applyAlignment="1">
      <alignment horizontal="left" vertical="top"/>
    </xf>
    <xf numFmtId="0" fontId="2" fillId="0" borderId="14" xfId="2" applyFont="1" applyBorder="1" applyAlignment="1">
      <alignment horizontal="right" vertical="top" wrapText="1"/>
    </xf>
    <xf numFmtId="0" fontId="4" fillId="0" borderId="14" xfId="1" applyFont="1" applyBorder="1" applyAlignment="1">
      <alignment horizontal="left" vertical="top"/>
    </xf>
    <xf numFmtId="0" fontId="15" fillId="2" borderId="14" xfId="6" applyFont="1" applyFill="1" applyBorder="1" applyAlignment="1">
      <alignment horizontal="left" vertical="top" wrapText="1"/>
    </xf>
    <xf numFmtId="0" fontId="4" fillId="0" borderId="14" xfId="7" applyFont="1" applyBorder="1" applyAlignment="1">
      <alignment horizontal="right" vertical="top" wrapText="1"/>
    </xf>
    <xf numFmtId="4" fontId="4" fillId="3" borderId="14" xfId="7" applyNumberFormat="1" applyFont="1" applyFill="1" applyBorder="1" applyAlignment="1" applyProtection="1">
      <alignment horizontal="right" vertical="top"/>
      <protection locked="0"/>
    </xf>
    <xf numFmtId="4" fontId="4" fillId="0" borderId="14" xfId="7" applyNumberFormat="1" applyFont="1" applyBorder="1" applyAlignment="1">
      <alignment horizontal="right" vertical="top"/>
    </xf>
    <xf numFmtId="0" fontId="4" fillId="0" borderId="14" xfId="7" applyFont="1" applyBorder="1" applyAlignment="1">
      <alignment horizontal="left" vertical="top" wrapText="1"/>
    </xf>
    <xf numFmtId="0" fontId="4" fillId="0" borderId="14" xfId="1" applyFont="1" applyBorder="1" applyAlignment="1">
      <alignment horizontal="left" vertical="top" wrapText="1"/>
    </xf>
    <xf numFmtId="0" fontId="2" fillId="0" borderId="14" xfId="2" applyFont="1" applyBorder="1" applyAlignment="1">
      <alignment horizontal="left" vertical="top" wrapText="1"/>
    </xf>
    <xf numFmtId="0" fontId="10" fillId="2" borderId="0" xfId="2" applyFont="1" applyFill="1" applyAlignment="1">
      <alignment horizontal="left" vertical="top" wrapText="1"/>
    </xf>
    <xf numFmtId="0" fontId="12" fillId="2" borderId="14" xfId="2" applyFont="1" applyFill="1" applyBorder="1" applyAlignment="1">
      <alignment horizontal="left" vertical="top" wrapText="1"/>
    </xf>
    <xf numFmtId="0" fontId="2" fillId="2" borderId="14" xfId="2" applyFont="1" applyFill="1" applyBorder="1" applyAlignment="1">
      <alignment horizontal="left" vertical="top" wrapText="1"/>
    </xf>
    <xf numFmtId="0" fontId="0" fillId="0" borderId="0" xfId="0" applyAlignment="1">
      <alignment vertical="top"/>
    </xf>
    <xf numFmtId="0" fontId="4" fillId="2" borderId="14" xfId="6" applyFont="1" applyFill="1" applyBorder="1" applyAlignment="1">
      <alignment horizontal="left" vertical="top" wrapText="1"/>
    </xf>
    <xf numFmtId="0" fontId="4" fillId="0" borderId="14" xfId="0" applyFont="1" applyBorder="1" applyAlignment="1">
      <alignment horizontal="left" vertical="top"/>
    </xf>
    <xf numFmtId="0" fontId="4" fillId="0" borderId="22" xfId="0" applyFont="1" applyBorder="1" applyAlignment="1">
      <alignment horizontal="left" vertical="top"/>
    </xf>
    <xf numFmtId="0" fontId="2" fillId="0" borderId="14" xfId="1" applyFont="1" applyBorder="1" applyAlignment="1">
      <alignment horizontal="left" vertical="top" wrapText="1"/>
    </xf>
    <xf numFmtId="0" fontId="4" fillId="0" borderId="21" xfId="1" applyFont="1" applyBorder="1" applyAlignment="1">
      <alignment horizontal="left" vertical="top"/>
    </xf>
    <xf numFmtId="0" fontId="4" fillId="2" borderId="21" xfId="6" applyFont="1" applyFill="1" applyBorder="1" applyAlignment="1">
      <alignment horizontal="left" vertical="top" wrapText="1"/>
    </xf>
    <xf numFmtId="0" fontId="4" fillId="0" borderId="21" xfId="7" applyFont="1" applyBorder="1" applyAlignment="1">
      <alignment horizontal="right" vertical="top" wrapText="1"/>
    </xf>
    <xf numFmtId="4" fontId="4" fillId="0" borderId="21" xfId="1" applyNumberFormat="1" applyFont="1" applyBorder="1" applyAlignment="1">
      <alignment horizontal="right" vertical="top"/>
    </xf>
    <xf numFmtId="4" fontId="4" fillId="3" borderId="21" xfId="7" applyNumberFormat="1" applyFont="1" applyFill="1" applyBorder="1" applyAlignment="1" applyProtection="1">
      <alignment horizontal="right" vertical="top"/>
      <protection locked="0"/>
    </xf>
    <xf numFmtId="4" fontId="4" fillId="0" borderId="21" xfId="7" applyNumberFormat="1" applyFont="1" applyBorder="1" applyAlignment="1">
      <alignment horizontal="right" vertical="top"/>
    </xf>
    <xf numFmtId="0" fontId="4" fillId="0" borderId="11" xfId="1" applyFont="1" applyBorder="1" applyAlignment="1">
      <alignment horizontal="left" vertical="top"/>
    </xf>
    <xf numFmtId="0" fontId="4" fillId="2" borderId="11" xfId="6" applyFont="1" applyFill="1" applyBorder="1" applyAlignment="1">
      <alignment horizontal="left" vertical="top" wrapText="1"/>
    </xf>
    <xf numFmtId="0" fontId="4" fillId="0" borderId="11" xfId="7" applyFont="1" applyBorder="1" applyAlignment="1">
      <alignment horizontal="right" vertical="top" wrapText="1"/>
    </xf>
    <xf numFmtId="4" fontId="4" fillId="0" borderId="11" xfId="1" applyNumberFormat="1" applyFont="1" applyBorder="1" applyAlignment="1">
      <alignment horizontal="right" vertical="top"/>
    </xf>
    <xf numFmtId="4" fontId="4" fillId="3" borderId="11" xfId="7" applyNumberFormat="1" applyFont="1" applyFill="1" applyBorder="1" applyAlignment="1" applyProtection="1">
      <alignment horizontal="right" vertical="top"/>
      <protection locked="0"/>
    </xf>
    <xf numFmtId="4" fontId="4" fillId="0" borderId="11" xfId="7" applyNumberFormat="1" applyFont="1" applyBorder="1" applyAlignment="1">
      <alignment horizontal="right" vertical="top"/>
    </xf>
    <xf numFmtId="0" fontId="4" fillId="0" borderId="17" xfId="1" applyFont="1" applyBorder="1" applyAlignment="1">
      <alignment horizontal="left" vertical="top"/>
    </xf>
    <xf numFmtId="4" fontId="4" fillId="0" borderId="23" xfId="1" applyNumberFormat="1" applyFont="1" applyBorder="1" applyAlignment="1">
      <alignment horizontal="right" vertical="top"/>
    </xf>
    <xf numFmtId="4" fontId="4" fillId="3" borderId="23" xfId="7" applyNumberFormat="1" applyFont="1" applyFill="1" applyBorder="1" applyAlignment="1" applyProtection="1">
      <alignment horizontal="right" vertical="top"/>
      <protection locked="0"/>
    </xf>
    <xf numFmtId="0" fontId="2" fillId="2" borderId="14" xfId="6" applyFont="1" applyFill="1" applyBorder="1" applyAlignment="1">
      <alignment horizontal="left" vertical="top" wrapText="1"/>
    </xf>
    <xf numFmtId="0" fontId="20" fillId="0" borderId="0" xfId="0" applyFont="1" applyAlignment="1">
      <alignment vertical="top"/>
    </xf>
    <xf numFmtId="0" fontId="2" fillId="2" borderId="11" xfId="6" applyFont="1" applyFill="1" applyBorder="1" applyAlignment="1">
      <alignment horizontal="left" vertical="top" wrapText="1"/>
    </xf>
    <xf numFmtId="0" fontId="8" fillId="2" borderId="14" xfId="6" applyFont="1" applyFill="1" applyBorder="1" applyAlignment="1">
      <alignment horizontal="left" vertical="top" wrapText="1"/>
    </xf>
    <xf numFmtId="0" fontId="4" fillId="0" borderId="14" xfId="8" applyFont="1" applyBorder="1" applyAlignment="1">
      <alignment horizontal="left" vertical="top"/>
    </xf>
    <xf numFmtId="0" fontId="4" fillId="0" borderId="25" xfId="2" applyFont="1" applyBorder="1" applyAlignment="1">
      <alignment horizontal="right" vertical="top" wrapText="1"/>
    </xf>
    <xf numFmtId="0" fontId="2" fillId="0" borderId="24" xfId="2" applyFont="1" applyBorder="1" applyAlignment="1">
      <alignment horizontal="left" vertical="top" wrapText="1"/>
    </xf>
    <xf numFmtId="4" fontId="21" fillId="0" borderId="14" xfId="2" applyNumberFormat="1" applyFont="1" applyBorder="1" applyAlignment="1">
      <alignment horizontal="right" vertical="top"/>
    </xf>
    <xf numFmtId="0" fontId="5" fillId="0" borderId="0" xfId="2" applyFont="1" applyAlignment="1">
      <alignment vertical="top"/>
    </xf>
    <xf numFmtId="0" fontId="22" fillId="0" borderId="0" xfId="0" applyFont="1"/>
    <xf numFmtId="0" fontId="23" fillId="0" borderId="0" xfId="0" applyFont="1"/>
    <xf numFmtId="0" fontId="22" fillId="0" borderId="0" xfId="0" applyFont="1" applyAlignment="1">
      <alignment wrapText="1"/>
    </xf>
    <xf numFmtId="0" fontId="23" fillId="0" borderId="0" xfId="0" applyFont="1" applyAlignment="1">
      <alignment vertical="top" wrapText="1"/>
    </xf>
    <xf numFmtId="0" fontId="23" fillId="0" borderId="0" xfId="0" applyFont="1" applyAlignment="1">
      <alignment wrapText="1"/>
    </xf>
    <xf numFmtId="0" fontId="24" fillId="0" borderId="14" xfId="0" applyFont="1" applyBorder="1"/>
    <xf numFmtId="0" fontId="13" fillId="0" borderId="24" xfId="14" applyFont="1" applyBorder="1" applyAlignment="1">
      <alignment vertical="top"/>
    </xf>
    <xf numFmtId="0" fontId="14" fillId="0" borderId="26" xfId="15" applyFont="1" applyBorder="1" applyAlignment="1">
      <alignment vertical="top"/>
    </xf>
    <xf numFmtId="49" fontId="13" fillId="0" borderId="26" xfId="14" applyNumberFormat="1" applyFont="1" applyBorder="1" applyAlignment="1">
      <alignment horizontal="left" vertical="top"/>
    </xf>
    <xf numFmtId="4" fontId="13" fillId="0" borderId="26" xfId="14" applyNumberFormat="1" applyFont="1" applyBorder="1" applyAlignment="1">
      <alignment horizontal="justify" vertical="top" wrapText="1"/>
    </xf>
    <xf numFmtId="4" fontId="13" fillId="0" borderId="26" xfId="14" applyNumberFormat="1" applyFont="1" applyBorder="1" applyAlignment="1">
      <alignment horizontal="left" vertical="top" wrapText="1"/>
    </xf>
    <xf numFmtId="166" fontId="13" fillId="0" borderId="26" xfId="14" applyNumberFormat="1" applyFont="1" applyBorder="1" applyAlignment="1">
      <alignment horizontal="right" vertical="top"/>
    </xf>
    <xf numFmtId="167" fontId="13" fillId="0" borderId="26" xfId="14" applyNumberFormat="1" applyFont="1" applyBorder="1" applyAlignment="1">
      <alignment horizontal="right" vertical="top"/>
    </xf>
    <xf numFmtId="167" fontId="13" fillId="0" borderId="14" xfId="14" applyNumberFormat="1" applyFont="1" applyBorder="1" applyAlignment="1">
      <alignment horizontal="right" vertical="top"/>
    </xf>
    <xf numFmtId="0" fontId="5" fillId="0" borderId="24" xfId="14" applyFont="1" applyBorder="1" applyAlignment="1">
      <alignment vertical="top"/>
    </xf>
    <xf numFmtId="0" fontId="6" fillId="0" borderId="26" xfId="15" applyFont="1" applyBorder="1" applyAlignment="1">
      <alignment vertical="top"/>
    </xf>
    <xf numFmtId="166" fontId="5" fillId="0" borderId="26" xfId="14" applyNumberFormat="1" applyFont="1" applyBorder="1" applyAlignment="1">
      <alignment horizontal="right" vertical="top"/>
    </xf>
    <xf numFmtId="167" fontId="5" fillId="0" borderId="26" xfId="14" applyNumberFormat="1" applyFont="1" applyBorder="1" applyAlignment="1">
      <alignment horizontal="right" vertical="top"/>
    </xf>
    <xf numFmtId="167" fontId="5" fillId="0" borderId="14" xfId="14" applyNumberFormat="1" applyFont="1" applyBorder="1" applyAlignment="1">
      <alignment horizontal="right" vertical="top"/>
    </xf>
    <xf numFmtId="49" fontId="5" fillId="0" borderId="26" xfId="14" applyNumberFormat="1" applyFont="1" applyBorder="1" applyAlignment="1">
      <alignment horizontal="left" vertical="top"/>
    </xf>
    <xf numFmtId="4" fontId="26" fillId="0" borderId="27" xfId="14" applyNumberFormat="1" applyFont="1" applyBorder="1" applyAlignment="1">
      <alignment horizontal="left" vertical="top" wrapText="1"/>
    </xf>
    <xf numFmtId="4" fontId="27" fillId="0" borderId="27" xfId="14" applyNumberFormat="1" applyFont="1" applyBorder="1" applyAlignment="1">
      <alignment horizontal="right" vertical="top"/>
    </xf>
    <xf numFmtId="167" fontId="27" fillId="0" borderId="27" xfId="14" applyNumberFormat="1" applyFont="1" applyBorder="1" applyAlignment="1">
      <alignment horizontal="right" vertical="top"/>
    </xf>
    <xf numFmtId="167" fontId="28" fillId="0" borderId="14" xfId="14" applyNumberFormat="1" applyFont="1" applyBorder="1" applyAlignment="1">
      <alignment horizontal="right" vertical="top"/>
    </xf>
    <xf numFmtId="4" fontId="27" fillId="0" borderId="27" xfId="14" applyNumberFormat="1" applyFont="1" applyBorder="1" applyAlignment="1">
      <alignment horizontal="justify" vertical="top" wrapText="1"/>
    </xf>
    <xf numFmtId="0" fontId="5" fillId="0" borderId="26" xfId="14" applyFont="1" applyBorder="1" applyAlignment="1">
      <alignment horizontal="left" vertical="top"/>
    </xf>
    <xf numFmtId="167" fontId="29" fillId="0" borderId="14" xfId="14" applyNumberFormat="1" applyFont="1" applyBorder="1" applyAlignment="1">
      <alignment horizontal="right" vertical="top"/>
    </xf>
    <xf numFmtId="4" fontId="26" fillId="0" borderId="27" xfId="14" applyNumberFormat="1" applyFont="1" applyBorder="1" applyAlignment="1">
      <alignment horizontal="justify" vertical="top" wrapText="1"/>
    </xf>
    <xf numFmtId="4" fontId="5" fillId="0" borderId="26" xfId="14" applyNumberFormat="1" applyFont="1" applyBorder="1" applyAlignment="1">
      <alignment horizontal="justify" vertical="top" wrapText="1"/>
    </xf>
    <xf numFmtId="4" fontId="5" fillId="0" borderId="26" xfId="14" applyNumberFormat="1" applyFont="1" applyBorder="1" applyAlignment="1">
      <alignment horizontal="left" vertical="top" wrapText="1"/>
    </xf>
    <xf numFmtId="0" fontId="13" fillId="0" borderId="14" xfId="14" applyFont="1" applyBorder="1" applyAlignment="1">
      <alignment horizontal="justify" vertical="top" wrapText="1"/>
    </xf>
    <xf numFmtId="0" fontId="9" fillId="0" borderId="0" xfId="15"/>
    <xf numFmtId="0" fontId="5" fillId="0" borderId="0" xfId="14" applyFont="1" applyAlignment="1">
      <alignment horizontal="justify" vertical="top" wrapText="1"/>
    </xf>
    <xf numFmtId="0" fontId="23" fillId="0" borderId="0" xfId="14" applyFont="1" applyAlignment="1">
      <alignment horizontal="justify" vertical="top" wrapText="1"/>
    </xf>
    <xf numFmtId="0" fontId="30" fillId="0" borderId="0" xfId="14" applyFont="1" applyAlignment="1">
      <alignment horizontal="justify" vertical="top" wrapText="1"/>
    </xf>
    <xf numFmtId="0" fontId="22" fillId="0" borderId="14" xfId="16" applyFont="1" applyBorder="1" applyAlignment="1">
      <alignment horizontal="justify" vertical="top" wrapText="1"/>
    </xf>
    <xf numFmtId="0" fontId="6" fillId="0" borderId="0" xfId="15" applyFont="1" applyAlignment="1">
      <alignment vertical="top" wrapText="1"/>
    </xf>
    <xf numFmtId="0" fontId="23" fillId="0" borderId="0" xfId="16" applyFont="1" applyAlignment="1">
      <alignment vertical="top" wrapText="1"/>
    </xf>
    <xf numFmtId="0" fontId="23" fillId="0" borderId="0" xfId="16" applyFont="1" applyAlignment="1">
      <alignment horizontal="justify" vertical="top" wrapText="1"/>
    </xf>
    <xf numFmtId="0" fontId="6" fillId="0" borderId="0" xfId="16" applyFont="1" applyAlignment="1">
      <alignment horizontal="justify" vertical="top" wrapText="1"/>
    </xf>
    <xf numFmtId="0" fontId="17" fillId="0" borderId="0" xfId="15" applyFont="1" applyAlignment="1">
      <alignment vertical="top" wrapText="1"/>
    </xf>
    <xf numFmtId="0" fontId="22" fillId="0" borderId="0" xfId="16" applyFont="1" applyAlignment="1">
      <alignment horizontal="justify" vertical="top" wrapText="1"/>
    </xf>
    <xf numFmtId="0" fontId="32" fillId="0" borderId="0" xfId="15" applyFont="1" applyAlignment="1">
      <alignment horizontal="justify" vertical="top" wrapText="1"/>
    </xf>
    <xf numFmtId="0" fontId="14" fillId="0" borderId="14" xfId="14" applyFont="1" applyBorder="1" applyAlignment="1">
      <alignment horizontal="justify" vertical="top" wrapText="1"/>
    </xf>
    <xf numFmtId="0" fontId="14" fillId="0" borderId="14" xfId="15" applyFont="1" applyBorder="1" applyAlignment="1">
      <alignment vertical="top"/>
    </xf>
    <xf numFmtId="0" fontId="32" fillId="0" borderId="0" xfId="15" applyFont="1" applyAlignment="1">
      <alignment horizontal="justify" vertical="top"/>
    </xf>
    <xf numFmtId="0" fontId="6" fillId="0" borderId="0" xfId="15" applyFont="1"/>
    <xf numFmtId="0" fontId="32" fillId="0" borderId="0" xfId="15" applyFont="1" applyAlignment="1">
      <alignment horizontal="justify" vertical="center"/>
    </xf>
    <xf numFmtId="0" fontId="6" fillId="0" borderId="0" xfId="15" applyFont="1" applyAlignment="1">
      <alignment horizontal="left" vertical="top" wrapText="1"/>
    </xf>
    <xf numFmtId="0" fontId="12" fillId="0" borderId="14" xfId="16" applyFont="1" applyBorder="1" applyAlignment="1">
      <alignment horizontal="left" vertical="top"/>
    </xf>
    <xf numFmtId="0" fontId="10" fillId="0" borderId="14" xfId="16" applyFont="1" applyBorder="1" applyAlignment="1">
      <alignment horizontal="left" vertical="top" wrapText="1"/>
    </xf>
    <xf numFmtId="0" fontId="12" fillId="0" borderId="14" xfId="16" applyFont="1" applyBorder="1" applyAlignment="1">
      <alignment horizontal="right" vertical="top" wrapText="1"/>
    </xf>
    <xf numFmtId="4" fontId="12" fillId="0" borderId="14" xfId="16" applyNumberFormat="1" applyFont="1" applyBorder="1" applyAlignment="1">
      <alignment horizontal="right" vertical="top"/>
    </xf>
    <xf numFmtId="0" fontId="31" fillId="0" borderId="0" xfId="16"/>
    <xf numFmtId="0" fontId="15" fillId="0" borderId="14" xfId="16" applyFont="1" applyBorder="1" applyAlignment="1">
      <alignment horizontal="left" vertical="top"/>
    </xf>
    <xf numFmtId="0" fontId="2" fillId="0" borderId="14" xfId="16" applyFont="1" applyBorder="1" applyAlignment="1">
      <alignment horizontal="left" vertical="top" wrapText="1"/>
    </xf>
    <xf numFmtId="0" fontId="15" fillId="0" borderId="14" xfId="16" applyFont="1" applyBorder="1" applyAlignment="1">
      <alignment horizontal="right" vertical="top" wrapText="1"/>
    </xf>
    <xf numFmtId="4" fontId="15" fillId="0" borderId="14" xfId="16" applyNumberFormat="1" applyFont="1" applyBorder="1" applyAlignment="1">
      <alignment horizontal="right" vertical="top"/>
    </xf>
    <xf numFmtId="0" fontId="4" fillId="0" borderId="14" xfId="16" applyFont="1" applyBorder="1" applyAlignment="1">
      <alignment horizontal="left" vertical="top" wrapText="1"/>
    </xf>
    <xf numFmtId="0" fontId="12" fillId="0" borderId="14" xfId="16" applyFont="1" applyBorder="1" applyAlignment="1">
      <alignment horizontal="left" vertical="top" wrapText="1"/>
    </xf>
    <xf numFmtId="0" fontId="8" fillId="0" borderId="14" xfId="16" applyFont="1" applyBorder="1" applyAlignment="1">
      <alignment horizontal="left" vertical="top"/>
    </xf>
    <xf numFmtId="0" fontId="8" fillId="0" borderId="14" xfId="16" applyFont="1" applyBorder="1" applyAlignment="1">
      <alignment horizontal="left" vertical="top" wrapText="1"/>
    </xf>
    <xf numFmtId="0" fontId="8" fillId="0" borderId="14" xfId="16" applyFont="1" applyBorder="1" applyAlignment="1">
      <alignment horizontal="right" vertical="top" wrapText="1"/>
    </xf>
    <xf numFmtId="4" fontId="8" fillId="0" borderId="14" xfId="16" applyNumberFormat="1" applyFont="1" applyBorder="1" applyAlignment="1">
      <alignment horizontal="right" vertical="top"/>
    </xf>
    <xf numFmtId="0" fontId="15" fillId="0" borderId="14" xfId="16" applyFont="1" applyBorder="1" applyAlignment="1">
      <alignment horizontal="left" vertical="top" wrapText="1"/>
    </xf>
    <xf numFmtId="4" fontId="15" fillId="3" borderId="14" xfId="17" applyNumberFormat="1" applyFont="1" applyFill="1" applyBorder="1" applyAlignment="1" applyProtection="1">
      <alignment horizontal="right" vertical="top"/>
      <protection locked="0"/>
    </xf>
    <xf numFmtId="4" fontId="4" fillId="0" borderId="14" xfId="18" applyNumberFormat="1" applyFont="1" applyBorder="1" applyAlignment="1">
      <alignment horizontal="right" vertical="top"/>
    </xf>
    <xf numFmtId="4" fontId="15" fillId="0" borderId="14" xfId="17" applyNumberFormat="1" applyFont="1" applyFill="1" applyBorder="1" applyAlignment="1" applyProtection="1">
      <alignment horizontal="right" vertical="top"/>
    </xf>
    <xf numFmtId="0" fontId="18" fillId="0" borderId="14" xfId="16" applyFont="1" applyBorder="1" applyAlignment="1">
      <alignment horizontal="left" vertical="top" wrapText="1"/>
    </xf>
    <xf numFmtId="4" fontId="4" fillId="3" borderId="14" xfId="17" applyNumberFormat="1" applyFont="1" applyFill="1" applyBorder="1" applyAlignment="1" applyProtection="1">
      <alignment horizontal="right" vertical="top"/>
      <protection locked="0"/>
    </xf>
    <xf numFmtId="4" fontId="18" fillId="0" borderId="14" xfId="17" applyNumberFormat="1" applyFont="1" applyFill="1" applyBorder="1" applyAlignment="1" applyProtection="1">
      <alignment horizontal="right" vertical="top"/>
    </xf>
    <xf numFmtId="0" fontId="35" fillId="0" borderId="0" xfId="16" applyFont="1" applyAlignment="1">
      <alignment vertical="top" wrapText="1"/>
    </xf>
    <xf numFmtId="0" fontId="18" fillId="0" borderId="14" xfId="16" applyFont="1" applyBorder="1" applyAlignment="1">
      <alignment horizontal="right" vertical="top" wrapText="1"/>
    </xf>
    <xf numFmtId="0" fontId="37" fillId="0" borderId="14" xfId="16" applyFont="1" applyBorder="1" applyAlignment="1">
      <alignment horizontal="left" vertical="top" wrapText="1"/>
    </xf>
    <xf numFmtId="4" fontId="4" fillId="0" borderId="14" xfId="16" applyNumberFormat="1" applyFont="1" applyBorder="1" applyAlignment="1">
      <alignment horizontal="right" vertical="top"/>
    </xf>
    <xf numFmtId="0" fontId="8" fillId="0" borderId="14" xfId="19" applyFont="1" applyBorder="1" applyAlignment="1">
      <alignment horizontal="left" vertical="top" wrapText="1"/>
    </xf>
    <xf numFmtId="4" fontId="4" fillId="0" borderId="14" xfId="19" applyNumberFormat="1" applyFont="1" applyBorder="1" applyAlignment="1">
      <alignment horizontal="right" vertical="top"/>
    </xf>
    <xf numFmtId="4" fontId="18" fillId="0" borderId="14" xfId="16" applyNumberFormat="1" applyFont="1" applyBorder="1" applyAlignment="1">
      <alignment horizontal="right" vertical="top"/>
    </xf>
    <xf numFmtId="0" fontId="8" fillId="0" borderId="14" xfId="0" applyFont="1" applyBorder="1" applyAlignment="1">
      <alignment horizontal="left" vertical="top" wrapText="1"/>
    </xf>
    <xf numFmtId="0" fontId="15" fillId="0" borderId="14" xfId="0" applyFont="1" applyBorder="1" applyAlignment="1">
      <alignment horizontal="left" vertical="top" wrapText="1"/>
    </xf>
    <xf numFmtId="4" fontId="8" fillId="0" borderId="14" xfId="17" applyNumberFormat="1" applyFont="1" applyFill="1" applyBorder="1" applyAlignment="1" applyProtection="1">
      <alignment horizontal="right" vertical="top"/>
    </xf>
    <xf numFmtId="0" fontId="12" fillId="0" borderId="0" xfId="16" applyFont="1" applyAlignment="1">
      <alignment horizontal="left" vertical="top"/>
    </xf>
    <xf numFmtId="0" fontId="12" fillId="0" borderId="0" xfId="16" applyFont="1" applyAlignment="1">
      <alignment horizontal="left" vertical="top" wrapText="1"/>
    </xf>
    <xf numFmtId="0" fontId="12" fillId="0" borderId="0" xfId="16" applyFont="1" applyAlignment="1">
      <alignment horizontal="right" vertical="top" wrapText="1"/>
    </xf>
    <xf numFmtId="4" fontId="12" fillId="0" borderId="0" xfId="16" applyNumberFormat="1" applyFont="1" applyAlignment="1">
      <alignment horizontal="right" vertical="top"/>
    </xf>
    <xf numFmtId="0" fontId="2" fillId="0" borderId="28" xfId="1" applyFont="1" applyBorder="1" applyAlignment="1">
      <alignment horizontal="left" vertical="top" wrapText="1"/>
    </xf>
    <xf numFmtId="0" fontId="4" fillId="0" borderId="28" xfId="7" applyFont="1" applyBorder="1" applyAlignment="1">
      <alignment horizontal="right" vertical="top" wrapText="1"/>
    </xf>
    <xf numFmtId="4" fontId="4" fillId="0" borderId="28" xfId="1" applyNumberFormat="1" applyFont="1" applyBorder="1" applyAlignment="1">
      <alignment horizontal="right" vertical="top"/>
    </xf>
    <xf numFmtId="4" fontId="4" fillId="3" borderId="28" xfId="7" applyNumberFormat="1" applyFont="1" applyFill="1" applyBorder="1" applyAlignment="1" applyProtection="1">
      <alignment horizontal="right" vertical="top"/>
      <protection locked="0"/>
    </xf>
    <xf numFmtId="4" fontId="4" fillId="0" borderId="28" xfId="7" applyNumberFormat="1" applyFont="1" applyBorder="1" applyAlignment="1">
      <alignment horizontal="right" vertical="top"/>
    </xf>
    <xf numFmtId="0" fontId="15" fillId="0" borderId="28" xfId="16" applyFont="1" applyBorder="1" applyAlignment="1">
      <alignment horizontal="left" vertical="top"/>
    </xf>
    <xf numFmtId="0" fontId="15" fillId="0" borderId="28" xfId="16" applyFont="1" applyBorder="1" applyAlignment="1">
      <alignment horizontal="left" vertical="top" wrapText="1"/>
    </xf>
    <xf numFmtId="0" fontId="15" fillId="0" borderId="28" xfId="16" applyFont="1" applyBorder="1" applyAlignment="1">
      <alignment horizontal="right" vertical="top" wrapText="1"/>
    </xf>
    <xf numFmtId="4" fontId="15" fillId="0" borderId="28" xfId="16" applyNumberFormat="1" applyFont="1" applyBorder="1" applyAlignment="1">
      <alignment horizontal="right" vertical="top"/>
    </xf>
    <xf numFmtId="4" fontId="15" fillId="0" borderId="28" xfId="17" applyNumberFormat="1" applyFont="1" applyFill="1" applyBorder="1" applyAlignment="1" applyProtection="1">
      <alignment horizontal="right" vertical="top"/>
    </xf>
    <xf numFmtId="0" fontId="12" fillId="0" borderId="28" xfId="16" applyFont="1" applyBorder="1" applyAlignment="1">
      <alignment horizontal="left" vertical="top"/>
    </xf>
    <xf numFmtId="0" fontId="12" fillId="0" borderId="28" xfId="16" applyFont="1" applyBorder="1" applyAlignment="1">
      <alignment horizontal="left" vertical="top" wrapText="1"/>
    </xf>
    <xf numFmtId="0" fontId="12" fillId="0" borderId="28" xfId="16" applyFont="1" applyBorder="1" applyAlignment="1">
      <alignment horizontal="right" vertical="top" wrapText="1"/>
    </xf>
    <xf numFmtId="4" fontId="12" fillId="0" borderId="28" xfId="16" applyNumberFormat="1" applyFont="1" applyBorder="1" applyAlignment="1">
      <alignment horizontal="right" vertical="top"/>
    </xf>
    <xf numFmtId="4" fontId="4" fillId="0" borderId="1" xfId="7" applyNumberFormat="1" applyFont="1" applyBorder="1" applyAlignment="1" applyProtection="1">
      <alignment horizontal="right" vertical="top"/>
    </xf>
  </cellXfs>
  <cellStyles count="20">
    <cellStyle name="Comma 2 2" xfId="13" xr:uid="{584D5718-F08A-B045-A7F8-27547BF5BF44}"/>
    <cellStyle name="Comma 5 2" xfId="11" xr:uid="{98875B5A-D9BE-174E-A600-99EB903B4781}"/>
    <cellStyle name="Comma 6" xfId="17" xr:uid="{6B66BF17-00CC-7542-8C5B-A5F6F5694502}"/>
    <cellStyle name="Excel Built-in Normal" xfId="14" xr:uid="{DBE1BAD5-DA79-3645-BFAF-64A13CE9B8C8}"/>
    <cellStyle name="Excel Built-in Normal 2" xfId="5" xr:uid="{ECF3946F-4630-6441-A793-2DDA3891AE54}"/>
    <cellStyle name="Navadno 10 2" xfId="3" xr:uid="{52E35ABA-C380-4846-9A52-69BAE3D694B5}"/>
    <cellStyle name="Navadno 2 2 3 2" xfId="4" xr:uid="{95FA0A7A-D568-3540-A769-2FA84287E445}"/>
    <cellStyle name="Navadno 2 2 4" xfId="6" xr:uid="{426A8198-0493-B649-A4A3-FEB5522573B7}"/>
    <cellStyle name="Navadno 2 4" xfId="12" xr:uid="{CE53E479-628C-6847-964C-8FB236E5F311}"/>
    <cellStyle name="Navadno 3 4 2 2 3" xfId="7" xr:uid="{D10A7097-8EEA-FE43-B48C-7ECF612EC176}"/>
    <cellStyle name="Normal" xfId="0" builtinId="0"/>
    <cellStyle name="Normal 17" xfId="15" xr:uid="{591ED2F6-3AB3-AB4A-A4F5-7A0B28CFA15C}"/>
    <cellStyle name="Normal 2 3" xfId="18" xr:uid="{19CDD6A2-7735-CA4A-A60F-77767AF22F45}"/>
    <cellStyle name="Normal 3" xfId="19" xr:uid="{5B4A5342-F956-4645-8ACB-2AD657A5D2CE}"/>
    <cellStyle name="Normal 4 2" xfId="9" xr:uid="{A64A9035-E855-CF4D-8790-06892508DA13}"/>
    <cellStyle name="Normal 6" xfId="8" xr:uid="{BA5D393B-DF5A-134F-A3B9-916DFB4F55E5}"/>
    <cellStyle name="Normal 6 2" xfId="2" xr:uid="{E8D17E05-3C0A-B44D-A4E8-3001F90304D4}"/>
    <cellStyle name="Normal 6 2 2" xfId="10" xr:uid="{D6B925E8-E7A3-5841-8585-8BD83CCF1178}"/>
    <cellStyle name="Normal 6 4" xfId="16" xr:uid="{EF69C4B3-3422-E949-A06A-054EAECCD594}"/>
    <cellStyle name="Normal 7" xfId="1" xr:uid="{1551E607-2DA2-7A44-8F48-5B65167D32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jpeg"/><Relationship Id="rId18" Type="http://schemas.openxmlformats.org/officeDocument/2006/relationships/image" Target="../media/image18.jpeg"/><Relationship Id="rId26" Type="http://schemas.openxmlformats.org/officeDocument/2006/relationships/image" Target="../media/image26.jpeg"/><Relationship Id="rId39" Type="http://schemas.openxmlformats.org/officeDocument/2006/relationships/image" Target="../media/image39.jpeg"/><Relationship Id="rId21" Type="http://schemas.openxmlformats.org/officeDocument/2006/relationships/image" Target="../media/image21.jpeg"/><Relationship Id="rId34" Type="http://schemas.openxmlformats.org/officeDocument/2006/relationships/image" Target="../media/image34.jpeg"/><Relationship Id="rId42" Type="http://schemas.openxmlformats.org/officeDocument/2006/relationships/image" Target="../media/image42.jpeg"/><Relationship Id="rId7" Type="http://schemas.openxmlformats.org/officeDocument/2006/relationships/image" Target="../media/image7.pn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29" Type="http://schemas.openxmlformats.org/officeDocument/2006/relationships/image" Target="../media/image29.jpeg"/><Relationship Id="rId41" Type="http://schemas.openxmlformats.org/officeDocument/2006/relationships/image" Target="../media/image41.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jpeg"/><Relationship Id="rId24" Type="http://schemas.openxmlformats.org/officeDocument/2006/relationships/image" Target="../media/image24.jpeg"/><Relationship Id="rId32" Type="http://schemas.openxmlformats.org/officeDocument/2006/relationships/image" Target="../media/image32.jpeg"/><Relationship Id="rId37" Type="http://schemas.openxmlformats.org/officeDocument/2006/relationships/image" Target="../media/image37.jpeg"/><Relationship Id="rId40" Type="http://schemas.openxmlformats.org/officeDocument/2006/relationships/image" Target="../media/image40.jpeg"/><Relationship Id="rId5" Type="http://schemas.openxmlformats.org/officeDocument/2006/relationships/image" Target="../media/image5.jpeg"/><Relationship Id="rId15" Type="http://schemas.openxmlformats.org/officeDocument/2006/relationships/image" Target="../media/image15.jpeg"/><Relationship Id="rId23" Type="http://schemas.openxmlformats.org/officeDocument/2006/relationships/image" Target="../media/image23.jpeg"/><Relationship Id="rId28" Type="http://schemas.openxmlformats.org/officeDocument/2006/relationships/image" Target="../media/image28.jpeg"/><Relationship Id="rId36" Type="http://schemas.openxmlformats.org/officeDocument/2006/relationships/image" Target="../media/image36.jpeg"/><Relationship Id="rId10" Type="http://schemas.openxmlformats.org/officeDocument/2006/relationships/image" Target="../media/image10.jpeg"/><Relationship Id="rId19" Type="http://schemas.openxmlformats.org/officeDocument/2006/relationships/image" Target="../media/image19.jpeg"/><Relationship Id="rId31" Type="http://schemas.openxmlformats.org/officeDocument/2006/relationships/image" Target="../media/image31.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jpeg"/><Relationship Id="rId30" Type="http://schemas.openxmlformats.org/officeDocument/2006/relationships/image" Target="../media/image30.jpeg"/><Relationship Id="rId35" Type="http://schemas.openxmlformats.org/officeDocument/2006/relationships/image" Target="../media/image35.png"/><Relationship Id="rId43" Type="http://schemas.openxmlformats.org/officeDocument/2006/relationships/image" Target="../media/image43.png"/><Relationship Id="rId8" Type="http://schemas.openxmlformats.org/officeDocument/2006/relationships/image" Target="../media/image8.jpeg"/><Relationship Id="rId3" Type="http://schemas.openxmlformats.org/officeDocument/2006/relationships/image" Target="../media/image3.jpeg"/><Relationship Id="rId12" Type="http://schemas.openxmlformats.org/officeDocument/2006/relationships/image" Target="../media/image12.jpeg"/><Relationship Id="rId17" Type="http://schemas.openxmlformats.org/officeDocument/2006/relationships/image" Target="../media/image17.jpeg"/><Relationship Id="rId25" Type="http://schemas.openxmlformats.org/officeDocument/2006/relationships/image" Target="../media/image25.jpeg"/><Relationship Id="rId33" Type="http://schemas.openxmlformats.org/officeDocument/2006/relationships/image" Target="../media/image33.jpeg"/><Relationship Id="rId38" Type="http://schemas.openxmlformats.org/officeDocument/2006/relationships/image" Target="../media/image38.jpeg"/></Relationships>
</file>

<file path=xl/drawings/drawing1.xml><?xml version="1.0" encoding="utf-8"?>
<xdr:wsDr xmlns:xdr="http://schemas.openxmlformats.org/drawingml/2006/spreadsheetDrawing" xmlns:a="http://schemas.openxmlformats.org/drawingml/2006/main">
  <xdr:twoCellAnchor editAs="oneCell">
    <xdr:from>
      <xdr:col>3</xdr:col>
      <xdr:colOff>3581400</xdr:colOff>
      <xdr:row>34</xdr:row>
      <xdr:rowOff>476250</xdr:rowOff>
    </xdr:from>
    <xdr:to>
      <xdr:col>3</xdr:col>
      <xdr:colOff>4067175</xdr:colOff>
      <xdr:row>34</xdr:row>
      <xdr:rowOff>1092200</xdr:rowOff>
    </xdr:to>
    <xdr:pic>
      <xdr:nvPicPr>
        <xdr:cNvPr id="48" name="Picture 6" descr="nop2.jpg">
          <a:extLst>
            <a:ext uri="{FF2B5EF4-FFF2-40B4-BE49-F238E27FC236}">
              <a16:creationId xmlns:a16="http://schemas.microsoft.com/office/drawing/2014/main" id="{CC19A8BF-AF41-4941-9276-3A8A5CEF93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7800" y="18078450"/>
          <a:ext cx="485775" cy="615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3576109</xdr:colOff>
      <xdr:row>38</xdr:row>
      <xdr:rowOff>888999</xdr:rowOff>
    </xdr:from>
    <xdr:to>
      <xdr:col>3</xdr:col>
      <xdr:colOff>4061884</xdr:colOff>
      <xdr:row>38</xdr:row>
      <xdr:rowOff>1473200</xdr:rowOff>
    </xdr:to>
    <xdr:pic>
      <xdr:nvPicPr>
        <xdr:cNvPr id="49" name="Picture 8" descr="nop2.jpg">
          <a:extLst>
            <a:ext uri="{FF2B5EF4-FFF2-40B4-BE49-F238E27FC236}">
              <a16:creationId xmlns:a16="http://schemas.microsoft.com/office/drawing/2014/main" id="{B84F27F4-7AF0-9A48-8E3F-682901E67C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2509" y="23507699"/>
          <a:ext cx="485775" cy="584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532342</xdr:colOff>
      <xdr:row>42</xdr:row>
      <xdr:rowOff>191559</xdr:rowOff>
    </xdr:from>
    <xdr:to>
      <xdr:col>3</xdr:col>
      <xdr:colOff>2189692</xdr:colOff>
      <xdr:row>42</xdr:row>
      <xdr:rowOff>1422401</xdr:rowOff>
    </xdr:to>
    <xdr:pic>
      <xdr:nvPicPr>
        <xdr:cNvPr id="50" name="Slika 55">
          <a:extLst>
            <a:ext uri="{FF2B5EF4-FFF2-40B4-BE49-F238E27FC236}">
              <a16:creationId xmlns:a16="http://schemas.microsoft.com/office/drawing/2014/main" id="{515D7565-6EF1-9F4E-8FB7-61F4929D92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08742" y="27217159"/>
          <a:ext cx="1657350" cy="12308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2914650</xdr:colOff>
      <xdr:row>42</xdr:row>
      <xdr:rowOff>428625</xdr:rowOff>
    </xdr:from>
    <xdr:to>
      <xdr:col>3</xdr:col>
      <xdr:colOff>3400425</xdr:colOff>
      <xdr:row>42</xdr:row>
      <xdr:rowOff>965200</xdr:rowOff>
    </xdr:to>
    <xdr:pic>
      <xdr:nvPicPr>
        <xdr:cNvPr id="51" name="Picture 10" descr="nop2.jpg">
          <a:extLst>
            <a:ext uri="{FF2B5EF4-FFF2-40B4-BE49-F238E27FC236}">
              <a16:creationId xmlns:a16="http://schemas.microsoft.com/office/drawing/2014/main" id="{C2C3D0AB-1AAC-684B-AA7C-D7E3511B93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91050" y="27454225"/>
          <a:ext cx="485775" cy="53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2209800</xdr:colOff>
      <xdr:row>58</xdr:row>
      <xdr:rowOff>47625</xdr:rowOff>
    </xdr:from>
    <xdr:to>
      <xdr:col>3</xdr:col>
      <xdr:colOff>3492500</xdr:colOff>
      <xdr:row>58</xdr:row>
      <xdr:rowOff>1079500</xdr:rowOff>
    </xdr:to>
    <xdr:pic>
      <xdr:nvPicPr>
        <xdr:cNvPr id="52" name="Slika 9">
          <a:extLst>
            <a:ext uri="{FF2B5EF4-FFF2-40B4-BE49-F238E27FC236}">
              <a16:creationId xmlns:a16="http://schemas.microsoft.com/office/drawing/2014/main" id="{24807D16-ADF7-B84F-AB3D-EA45F25325D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886200" y="39049325"/>
          <a:ext cx="1282700" cy="1031875"/>
        </a:xfrm>
        <a:prstGeom prst="rect">
          <a:avLst/>
        </a:prstGeom>
        <a:ln>
          <a:noFill/>
        </a:ln>
        <a:effectLst>
          <a:softEdge rad="112500"/>
        </a:effectLst>
      </xdr:spPr>
    </xdr:pic>
    <xdr:clientData/>
  </xdr:twoCellAnchor>
  <xdr:twoCellAnchor editAs="oneCell">
    <xdr:from>
      <xdr:col>3</xdr:col>
      <xdr:colOff>2476500</xdr:colOff>
      <xdr:row>62</xdr:row>
      <xdr:rowOff>76200</xdr:rowOff>
    </xdr:from>
    <xdr:to>
      <xdr:col>3</xdr:col>
      <xdr:colOff>3263900</xdr:colOff>
      <xdr:row>62</xdr:row>
      <xdr:rowOff>1181100</xdr:rowOff>
    </xdr:to>
    <xdr:pic>
      <xdr:nvPicPr>
        <xdr:cNvPr id="53" name="Slika 8">
          <a:extLst>
            <a:ext uri="{FF2B5EF4-FFF2-40B4-BE49-F238E27FC236}">
              <a16:creationId xmlns:a16="http://schemas.microsoft.com/office/drawing/2014/main" id="{9FDE921A-2B3C-E440-879F-EAE6EFD96C5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0307" t="6873" r="17538" b="7230"/>
        <a:stretch>
          <a:fillRect/>
        </a:stretch>
      </xdr:blipFill>
      <xdr:spPr bwMode="auto">
        <a:xfrm>
          <a:off x="4152900" y="41948100"/>
          <a:ext cx="78740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2390775</xdr:colOff>
      <xdr:row>81</xdr:row>
      <xdr:rowOff>38101</xdr:rowOff>
    </xdr:from>
    <xdr:to>
      <xdr:col>3</xdr:col>
      <xdr:colOff>3702050</xdr:colOff>
      <xdr:row>81</xdr:row>
      <xdr:rowOff>1460501</xdr:rowOff>
    </xdr:to>
    <xdr:pic>
      <xdr:nvPicPr>
        <xdr:cNvPr id="54" name="Slika 10">
          <a:extLst>
            <a:ext uri="{FF2B5EF4-FFF2-40B4-BE49-F238E27FC236}">
              <a16:creationId xmlns:a16="http://schemas.microsoft.com/office/drawing/2014/main" id="{ADDEC4D8-D64F-1A44-B7AD-B4ABBDC6ECE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067175" y="63017401"/>
          <a:ext cx="1311275" cy="142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704850</xdr:colOff>
      <xdr:row>85</xdr:row>
      <xdr:rowOff>21167</xdr:rowOff>
    </xdr:from>
    <xdr:to>
      <xdr:col>3</xdr:col>
      <xdr:colOff>1759550</xdr:colOff>
      <xdr:row>85</xdr:row>
      <xdr:rowOff>863600</xdr:rowOff>
    </xdr:to>
    <xdr:pic>
      <xdr:nvPicPr>
        <xdr:cNvPr id="55" name="Picture 20" descr="chairik-koblingsbeslag.png">
          <a:extLst>
            <a:ext uri="{FF2B5EF4-FFF2-40B4-BE49-F238E27FC236}">
              <a16:creationId xmlns:a16="http://schemas.microsoft.com/office/drawing/2014/main" id="{97745714-FF36-8A4F-8385-623FD000FF88}"/>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0874" t="24171" r="10827" b="23630"/>
        <a:stretch/>
      </xdr:blipFill>
      <xdr:spPr bwMode="auto">
        <a:xfrm>
          <a:off x="2381250" y="65400767"/>
          <a:ext cx="1054700" cy="842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2472267</xdr:colOff>
      <xdr:row>105</xdr:row>
      <xdr:rowOff>161925</xdr:rowOff>
    </xdr:from>
    <xdr:to>
      <xdr:col>3</xdr:col>
      <xdr:colOff>3282950</xdr:colOff>
      <xdr:row>105</xdr:row>
      <xdr:rowOff>1511300</xdr:rowOff>
    </xdr:to>
    <xdr:pic>
      <xdr:nvPicPr>
        <xdr:cNvPr id="56" name="Slika 26">
          <a:extLst>
            <a:ext uri="{FF2B5EF4-FFF2-40B4-BE49-F238E27FC236}">
              <a16:creationId xmlns:a16="http://schemas.microsoft.com/office/drawing/2014/main" id="{5D4BBD4E-71AD-C44B-8142-EFC8303D8FD1}"/>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13834" t="5630" r="10075" b="2867"/>
        <a:stretch>
          <a:fillRect/>
        </a:stretch>
      </xdr:blipFill>
      <xdr:spPr bwMode="auto">
        <a:xfrm>
          <a:off x="4148667" y="85290025"/>
          <a:ext cx="810683" cy="1349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1076325</xdr:colOff>
      <xdr:row>112</xdr:row>
      <xdr:rowOff>85725</xdr:rowOff>
    </xdr:from>
    <xdr:to>
      <xdr:col>3</xdr:col>
      <xdr:colOff>2378075</xdr:colOff>
      <xdr:row>112</xdr:row>
      <xdr:rowOff>1397000</xdr:rowOff>
    </xdr:to>
    <xdr:pic>
      <xdr:nvPicPr>
        <xdr:cNvPr id="57" name="Slika 18">
          <a:extLst>
            <a:ext uri="{FF2B5EF4-FFF2-40B4-BE49-F238E27FC236}">
              <a16:creationId xmlns:a16="http://schemas.microsoft.com/office/drawing/2014/main" id="{97716B3E-A013-9A4C-9C92-FA7ED50B36ED}"/>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752725" y="91665425"/>
          <a:ext cx="1301750" cy="1311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714375</xdr:colOff>
      <xdr:row>143</xdr:row>
      <xdr:rowOff>47625</xdr:rowOff>
    </xdr:from>
    <xdr:to>
      <xdr:col>3</xdr:col>
      <xdr:colOff>1806575</xdr:colOff>
      <xdr:row>143</xdr:row>
      <xdr:rowOff>2209800</xdr:rowOff>
    </xdr:to>
    <xdr:pic>
      <xdr:nvPicPr>
        <xdr:cNvPr id="58" name="Picture 40" descr="neword.jpg">
          <a:extLst>
            <a:ext uri="{FF2B5EF4-FFF2-40B4-BE49-F238E27FC236}">
              <a16:creationId xmlns:a16="http://schemas.microsoft.com/office/drawing/2014/main" id="{F0FAD22E-B32B-F149-A8BD-463C25B6563E}"/>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390775" y="116049425"/>
          <a:ext cx="1092200" cy="216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2200275</xdr:colOff>
      <xdr:row>143</xdr:row>
      <xdr:rowOff>485775</xdr:rowOff>
    </xdr:from>
    <xdr:to>
      <xdr:col>3</xdr:col>
      <xdr:colOff>2895600</xdr:colOff>
      <xdr:row>143</xdr:row>
      <xdr:rowOff>2057400</xdr:rowOff>
    </xdr:to>
    <xdr:pic>
      <xdr:nvPicPr>
        <xdr:cNvPr id="59" name="Picture 41" descr="nop.jpg">
          <a:extLst>
            <a:ext uri="{FF2B5EF4-FFF2-40B4-BE49-F238E27FC236}">
              <a16:creationId xmlns:a16="http://schemas.microsoft.com/office/drawing/2014/main" id="{03A6ADC3-68D3-4B49-A7CE-3E47062E8CC1}"/>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876675" y="116487575"/>
          <a:ext cx="695325" cy="1571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2600325</xdr:colOff>
      <xdr:row>147</xdr:row>
      <xdr:rowOff>76201</xdr:rowOff>
    </xdr:from>
    <xdr:to>
      <xdr:col>3</xdr:col>
      <xdr:colOff>3295650</xdr:colOff>
      <xdr:row>147</xdr:row>
      <xdr:rowOff>1676400</xdr:rowOff>
    </xdr:to>
    <xdr:pic>
      <xdr:nvPicPr>
        <xdr:cNvPr id="60" name="Picture 43" descr="nop.jpg">
          <a:extLst>
            <a:ext uri="{FF2B5EF4-FFF2-40B4-BE49-F238E27FC236}">
              <a16:creationId xmlns:a16="http://schemas.microsoft.com/office/drawing/2014/main" id="{4B3DDED6-AFA9-3C43-9E42-63E8AD847619}"/>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4276725" y="121767601"/>
          <a:ext cx="695325" cy="1600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1524000</xdr:colOff>
      <xdr:row>231</xdr:row>
      <xdr:rowOff>142875</xdr:rowOff>
    </xdr:from>
    <xdr:to>
      <xdr:col>3</xdr:col>
      <xdr:colOff>2028825</xdr:colOff>
      <xdr:row>231</xdr:row>
      <xdr:rowOff>749300</xdr:rowOff>
    </xdr:to>
    <xdr:pic>
      <xdr:nvPicPr>
        <xdr:cNvPr id="61" name="Picture 50" descr="bicomini.jpg">
          <a:extLst>
            <a:ext uri="{FF2B5EF4-FFF2-40B4-BE49-F238E27FC236}">
              <a16:creationId xmlns:a16="http://schemas.microsoft.com/office/drawing/2014/main" id="{61448DD4-556C-C840-9F22-7CCF86248796}"/>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200400" y="181498875"/>
          <a:ext cx="504825" cy="606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1304925</xdr:colOff>
      <xdr:row>234</xdr:row>
      <xdr:rowOff>114301</xdr:rowOff>
    </xdr:from>
    <xdr:to>
      <xdr:col>3</xdr:col>
      <xdr:colOff>2000250</xdr:colOff>
      <xdr:row>234</xdr:row>
      <xdr:rowOff>774701</xdr:rowOff>
    </xdr:to>
    <xdr:pic>
      <xdr:nvPicPr>
        <xdr:cNvPr id="62" name="Slika 39">
          <a:extLst>
            <a:ext uri="{FF2B5EF4-FFF2-40B4-BE49-F238E27FC236}">
              <a16:creationId xmlns:a16="http://schemas.microsoft.com/office/drawing/2014/main" id="{19EB79AD-0FB2-C64B-9A29-86B2CAB97DF8}"/>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l="14172" t="19290" r="11417" b="12202"/>
        <a:stretch>
          <a:fillRect/>
        </a:stretch>
      </xdr:blipFill>
      <xdr:spPr bwMode="auto">
        <a:xfrm>
          <a:off x="2981325" y="183553101"/>
          <a:ext cx="695325" cy="66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2615142</xdr:colOff>
      <xdr:row>73</xdr:row>
      <xdr:rowOff>84667</xdr:rowOff>
    </xdr:from>
    <xdr:to>
      <xdr:col>3</xdr:col>
      <xdr:colOff>3593041</xdr:colOff>
      <xdr:row>73</xdr:row>
      <xdr:rowOff>1638300</xdr:rowOff>
    </xdr:to>
    <xdr:pic>
      <xdr:nvPicPr>
        <xdr:cNvPr id="63" name="Slika 16">
          <a:extLst>
            <a:ext uri="{FF2B5EF4-FFF2-40B4-BE49-F238E27FC236}">
              <a16:creationId xmlns:a16="http://schemas.microsoft.com/office/drawing/2014/main" id="{A581643E-370C-B84B-A931-758A3558545A}"/>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4291542" y="52027667"/>
          <a:ext cx="977899" cy="1553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2544234</xdr:colOff>
      <xdr:row>77</xdr:row>
      <xdr:rowOff>52917</xdr:rowOff>
    </xdr:from>
    <xdr:to>
      <xdr:col>3</xdr:col>
      <xdr:colOff>3674534</xdr:colOff>
      <xdr:row>77</xdr:row>
      <xdr:rowOff>2120900</xdr:rowOff>
    </xdr:to>
    <xdr:pic>
      <xdr:nvPicPr>
        <xdr:cNvPr id="64" name="Slika 17">
          <a:extLst>
            <a:ext uri="{FF2B5EF4-FFF2-40B4-BE49-F238E27FC236}">
              <a16:creationId xmlns:a16="http://schemas.microsoft.com/office/drawing/2014/main" id="{92E067FE-9138-9748-BCCA-776B9F585DC2}"/>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20634" y="57241017"/>
          <a:ext cx="1130300" cy="2067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2471209</xdr:colOff>
      <xdr:row>69</xdr:row>
      <xdr:rowOff>184150</xdr:rowOff>
    </xdr:from>
    <xdr:to>
      <xdr:col>3</xdr:col>
      <xdr:colOff>3417028</xdr:colOff>
      <xdr:row>69</xdr:row>
      <xdr:rowOff>1625600</xdr:rowOff>
    </xdr:to>
    <xdr:pic>
      <xdr:nvPicPr>
        <xdr:cNvPr id="65" name="Picture 98" descr="Vitra-NesTable.jpg">
          <a:extLst>
            <a:ext uri="{FF2B5EF4-FFF2-40B4-BE49-F238E27FC236}">
              <a16:creationId xmlns:a16="http://schemas.microsoft.com/office/drawing/2014/main" id="{583154E7-0A0A-0245-A79F-B0D4C784450E}"/>
            </a:ext>
          </a:extLst>
        </xdr:cNvPr>
        <xdr:cNvPicPr>
          <a:picLocks noChangeAspect="1"/>
        </xdr:cNvPicPr>
      </xdr:nvPicPr>
      <xdr:blipFill>
        <a:blip xmlns:r="http://schemas.openxmlformats.org/officeDocument/2006/relationships" r:embed="rId15" cstate="print"/>
        <a:stretch>
          <a:fillRect/>
        </a:stretch>
      </xdr:blipFill>
      <xdr:spPr>
        <a:xfrm>
          <a:off x="4147609" y="46882050"/>
          <a:ext cx="945819" cy="1441450"/>
        </a:xfrm>
        <a:prstGeom prst="rect">
          <a:avLst/>
        </a:prstGeom>
      </xdr:spPr>
    </xdr:pic>
    <xdr:clientData/>
  </xdr:twoCellAnchor>
  <xdr:twoCellAnchor editAs="oneCell">
    <xdr:from>
      <xdr:col>3</xdr:col>
      <xdr:colOff>1641475</xdr:colOff>
      <xdr:row>30</xdr:row>
      <xdr:rowOff>129117</xdr:rowOff>
    </xdr:from>
    <xdr:to>
      <xdr:col>3</xdr:col>
      <xdr:colOff>3631142</xdr:colOff>
      <xdr:row>30</xdr:row>
      <xdr:rowOff>1384300</xdr:rowOff>
    </xdr:to>
    <xdr:pic>
      <xdr:nvPicPr>
        <xdr:cNvPr id="66" name="Slika 2">
          <a:extLst>
            <a:ext uri="{FF2B5EF4-FFF2-40B4-BE49-F238E27FC236}">
              <a16:creationId xmlns:a16="http://schemas.microsoft.com/office/drawing/2014/main" id="{D6133372-C59E-2547-8B63-C2DCC7E35F51}"/>
            </a:ext>
          </a:extLst>
        </xdr:cNvPr>
        <xdr:cNvPicPr>
          <a:picLocks noChangeAspect="1"/>
        </xdr:cNvPicPr>
      </xdr:nvPicPr>
      <xdr:blipFill rotWithShape="1">
        <a:blip xmlns:r="http://schemas.openxmlformats.org/officeDocument/2006/relationships" r:embed="rId16" cstate="print">
          <a:extLst>
            <a:ext uri="{28A0092B-C50C-407E-A947-70E740481C1C}">
              <a14:useLocalDpi xmlns:a14="http://schemas.microsoft.com/office/drawing/2010/main" val="0"/>
            </a:ext>
          </a:extLst>
        </a:blip>
        <a:srcRect l="8613" t="23918" r="10881" b="18251"/>
        <a:stretch/>
      </xdr:blipFill>
      <xdr:spPr>
        <a:xfrm>
          <a:off x="3317875" y="13641917"/>
          <a:ext cx="1989667" cy="1255183"/>
        </a:xfrm>
        <a:prstGeom prst="rect">
          <a:avLst/>
        </a:prstGeom>
      </xdr:spPr>
    </xdr:pic>
    <xdr:clientData/>
  </xdr:twoCellAnchor>
  <xdr:twoCellAnchor editAs="oneCell">
    <xdr:from>
      <xdr:col>3</xdr:col>
      <xdr:colOff>998009</xdr:colOff>
      <xdr:row>38</xdr:row>
      <xdr:rowOff>113241</xdr:rowOff>
    </xdr:from>
    <xdr:to>
      <xdr:col>3</xdr:col>
      <xdr:colOff>3099426</xdr:colOff>
      <xdr:row>38</xdr:row>
      <xdr:rowOff>1803400</xdr:rowOff>
    </xdr:to>
    <xdr:pic>
      <xdr:nvPicPr>
        <xdr:cNvPr id="67" name="Slika 6">
          <a:extLst>
            <a:ext uri="{FF2B5EF4-FFF2-40B4-BE49-F238E27FC236}">
              <a16:creationId xmlns:a16="http://schemas.microsoft.com/office/drawing/2014/main" id="{13AC2F24-78B6-B841-BD95-28FE3B1F85D8}"/>
            </a:ext>
          </a:extLst>
        </xdr:cNvPr>
        <xdr:cNvPicPr>
          <a:picLocks noChangeAspect="1"/>
        </xdr:cNvPicPr>
      </xdr:nvPicPr>
      <xdr:blipFill rotWithShape="1">
        <a:blip xmlns:r="http://schemas.openxmlformats.org/officeDocument/2006/relationships" r:embed="rId17" cstate="print">
          <a:extLst>
            <a:ext uri="{28A0092B-C50C-407E-A947-70E740481C1C}">
              <a14:useLocalDpi xmlns:a14="http://schemas.microsoft.com/office/drawing/2010/main" val="0"/>
            </a:ext>
          </a:extLst>
        </a:blip>
        <a:srcRect t="10769" b="6156"/>
        <a:stretch/>
      </xdr:blipFill>
      <xdr:spPr>
        <a:xfrm>
          <a:off x="2674409" y="22731941"/>
          <a:ext cx="2101417" cy="1690159"/>
        </a:xfrm>
        <a:prstGeom prst="rect">
          <a:avLst/>
        </a:prstGeom>
      </xdr:spPr>
    </xdr:pic>
    <xdr:clientData/>
  </xdr:twoCellAnchor>
  <xdr:twoCellAnchor editAs="oneCell">
    <xdr:from>
      <xdr:col>3</xdr:col>
      <xdr:colOff>361949</xdr:colOff>
      <xdr:row>50</xdr:row>
      <xdr:rowOff>43293</xdr:rowOff>
    </xdr:from>
    <xdr:to>
      <xdr:col>3</xdr:col>
      <xdr:colOff>3144308</xdr:colOff>
      <xdr:row>50</xdr:row>
      <xdr:rowOff>1968500</xdr:rowOff>
    </xdr:to>
    <xdr:pic>
      <xdr:nvPicPr>
        <xdr:cNvPr id="68" name="Slika 10">
          <a:extLst>
            <a:ext uri="{FF2B5EF4-FFF2-40B4-BE49-F238E27FC236}">
              <a16:creationId xmlns:a16="http://schemas.microsoft.com/office/drawing/2014/main" id="{807F1879-1220-4945-BF9B-0F4075D39DE2}"/>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2038349" y="35031793"/>
          <a:ext cx="2782359" cy="1925207"/>
        </a:xfrm>
        <a:prstGeom prst="rect">
          <a:avLst/>
        </a:prstGeom>
      </xdr:spPr>
    </xdr:pic>
    <xdr:clientData/>
  </xdr:twoCellAnchor>
  <xdr:twoCellAnchor editAs="oneCell">
    <xdr:from>
      <xdr:col>3</xdr:col>
      <xdr:colOff>1066801</xdr:colOff>
      <xdr:row>34</xdr:row>
      <xdr:rowOff>266165</xdr:rowOff>
    </xdr:from>
    <xdr:to>
      <xdr:col>3</xdr:col>
      <xdr:colOff>2696635</xdr:colOff>
      <xdr:row>34</xdr:row>
      <xdr:rowOff>1587501</xdr:rowOff>
    </xdr:to>
    <xdr:pic>
      <xdr:nvPicPr>
        <xdr:cNvPr id="69" name="Slika 55">
          <a:extLst>
            <a:ext uri="{FF2B5EF4-FFF2-40B4-BE49-F238E27FC236}">
              <a16:creationId xmlns:a16="http://schemas.microsoft.com/office/drawing/2014/main" id="{28650B29-ADD0-2C40-B95D-EA373F63D42E}"/>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2743201" y="17868365"/>
          <a:ext cx="1629834" cy="1321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1082675</xdr:colOff>
      <xdr:row>54</xdr:row>
      <xdr:rowOff>67597</xdr:rowOff>
    </xdr:from>
    <xdr:to>
      <xdr:col>3</xdr:col>
      <xdr:colOff>3622675</xdr:colOff>
      <xdr:row>54</xdr:row>
      <xdr:rowOff>1600200</xdr:rowOff>
    </xdr:to>
    <xdr:pic>
      <xdr:nvPicPr>
        <xdr:cNvPr id="70" name="Slika 11">
          <a:extLst>
            <a:ext uri="{FF2B5EF4-FFF2-40B4-BE49-F238E27FC236}">
              <a16:creationId xmlns:a16="http://schemas.microsoft.com/office/drawing/2014/main" id="{D6CF28B8-A6A8-F942-9E88-531040B82D56}"/>
            </a:ext>
          </a:extLst>
        </xdr:cNvPr>
        <xdr:cNvPicPr>
          <a:picLocks noChangeAspect="1"/>
        </xdr:cNvPicPr>
      </xdr:nvPicPr>
      <xdr:blipFill rotWithShape="1">
        <a:blip xmlns:r="http://schemas.openxmlformats.org/officeDocument/2006/relationships" r:embed="rId20" cstate="print">
          <a:extLst>
            <a:ext uri="{28A0092B-C50C-407E-A947-70E740481C1C}">
              <a14:useLocalDpi xmlns:a14="http://schemas.microsoft.com/office/drawing/2010/main" val="0"/>
            </a:ext>
          </a:extLst>
        </a:blip>
        <a:srcRect t="31020" b="15789"/>
        <a:stretch/>
      </xdr:blipFill>
      <xdr:spPr>
        <a:xfrm>
          <a:off x="2759075" y="35475197"/>
          <a:ext cx="2540000" cy="1532603"/>
        </a:xfrm>
        <a:prstGeom prst="rect">
          <a:avLst/>
        </a:prstGeom>
      </xdr:spPr>
    </xdr:pic>
    <xdr:clientData/>
  </xdr:twoCellAnchor>
  <xdr:twoCellAnchor editAs="oneCell">
    <xdr:from>
      <xdr:col>3</xdr:col>
      <xdr:colOff>624417</xdr:colOff>
      <xdr:row>119</xdr:row>
      <xdr:rowOff>103437</xdr:rowOff>
    </xdr:from>
    <xdr:to>
      <xdr:col>3</xdr:col>
      <xdr:colOff>2106084</xdr:colOff>
      <xdr:row>119</xdr:row>
      <xdr:rowOff>1460501</xdr:rowOff>
    </xdr:to>
    <xdr:pic>
      <xdr:nvPicPr>
        <xdr:cNvPr id="71" name="Slika 15">
          <a:extLst>
            <a:ext uri="{FF2B5EF4-FFF2-40B4-BE49-F238E27FC236}">
              <a16:creationId xmlns:a16="http://schemas.microsoft.com/office/drawing/2014/main" id="{27ED72F0-7B1D-7D49-8818-A7954CCCE86D}"/>
            </a:ext>
          </a:extLst>
        </xdr:cNvPr>
        <xdr:cNvPicPr>
          <a:picLocks noChangeAspect="1"/>
        </xdr:cNvPicPr>
      </xdr:nvPicPr>
      <xdr:blipFill rotWithShape="1">
        <a:blip xmlns:r="http://schemas.openxmlformats.org/officeDocument/2006/relationships" r:embed="rId21" cstate="print">
          <a:extLst>
            <a:ext uri="{28A0092B-C50C-407E-A947-70E740481C1C}">
              <a14:useLocalDpi xmlns:a14="http://schemas.microsoft.com/office/drawing/2010/main" val="0"/>
            </a:ext>
          </a:extLst>
        </a:blip>
        <a:srcRect t="12497" b="13919"/>
        <a:stretch/>
      </xdr:blipFill>
      <xdr:spPr>
        <a:xfrm>
          <a:off x="2300817" y="95378837"/>
          <a:ext cx="1481667" cy="1357064"/>
        </a:xfrm>
        <a:prstGeom prst="rect">
          <a:avLst/>
        </a:prstGeom>
      </xdr:spPr>
    </xdr:pic>
    <xdr:clientData/>
  </xdr:twoCellAnchor>
  <xdr:twoCellAnchor editAs="oneCell">
    <xdr:from>
      <xdr:col>3</xdr:col>
      <xdr:colOff>1058334</xdr:colOff>
      <xdr:row>127</xdr:row>
      <xdr:rowOff>21167</xdr:rowOff>
    </xdr:from>
    <xdr:to>
      <xdr:col>3</xdr:col>
      <xdr:colOff>1953680</xdr:colOff>
      <xdr:row>127</xdr:row>
      <xdr:rowOff>1358900</xdr:rowOff>
    </xdr:to>
    <xdr:pic>
      <xdr:nvPicPr>
        <xdr:cNvPr id="72" name="Slika 18">
          <a:extLst>
            <a:ext uri="{FF2B5EF4-FFF2-40B4-BE49-F238E27FC236}">
              <a16:creationId xmlns:a16="http://schemas.microsoft.com/office/drawing/2014/main" id="{EAD8088B-3CA4-3642-9301-A4EB2E51A4EC}"/>
            </a:ext>
          </a:extLst>
        </xdr:cNvPr>
        <xdr:cNvPicPr>
          <a:picLocks noChangeAspect="1"/>
        </xdr:cNvPicPr>
      </xdr:nvPicPr>
      <xdr:blipFill>
        <a:blip xmlns:r="http://schemas.openxmlformats.org/officeDocument/2006/relationships" r:embed="rId22" cstate="print">
          <a:extLst>
            <a:ext uri="{28A0092B-C50C-407E-A947-70E740481C1C}">
              <a14:useLocalDpi xmlns:a14="http://schemas.microsoft.com/office/drawing/2010/main" val="0"/>
            </a:ext>
          </a:extLst>
        </a:blip>
        <a:stretch>
          <a:fillRect/>
        </a:stretch>
      </xdr:blipFill>
      <xdr:spPr>
        <a:xfrm>
          <a:off x="2734734" y="102205367"/>
          <a:ext cx="895346" cy="1337733"/>
        </a:xfrm>
        <a:prstGeom prst="rect">
          <a:avLst/>
        </a:prstGeom>
      </xdr:spPr>
    </xdr:pic>
    <xdr:clientData/>
  </xdr:twoCellAnchor>
  <xdr:twoCellAnchor editAs="oneCell">
    <xdr:from>
      <xdr:col>3</xdr:col>
      <xdr:colOff>814917</xdr:colOff>
      <xdr:row>131</xdr:row>
      <xdr:rowOff>75880</xdr:rowOff>
    </xdr:from>
    <xdr:to>
      <xdr:col>3</xdr:col>
      <xdr:colOff>2432051</xdr:colOff>
      <xdr:row>131</xdr:row>
      <xdr:rowOff>1308100</xdr:rowOff>
    </xdr:to>
    <xdr:pic>
      <xdr:nvPicPr>
        <xdr:cNvPr id="73" name="Slika 20">
          <a:extLst>
            <a:ext uri="{FF2B5EF4-FFF2-40B4-BE49-F238E27FC236}">
              <a16:creationId xmlns:a16="http://schemas.microsoft.com/office/drawing/2014/main" id="{1E4615E7-C2AE-B54E-8E69-4494BADF0E1A}"/>
            </a:ext>
          </a:extLst>
        </xdr:cNvPr>
        <xdr:cNvPicPr>
          <a:picLocks noChangeAspect="1"/>
        </xdr:cNvPicPr>
      </xdr:nvPicPr>
      <xdr:blipFill rotWithShape="1">
        <a:blip xmlns:r="http://schemas.openxmlformats.org/officeDocument/2006/relationships" r:embed="rId23" cstate="print">
          <a:extLst>
            <a:ext uri="{28A0092B-C50C-407E-A947-70E740481C1C}">
              <a14:useLocalDpi xmlns:a14="http://schemas.microsoft.com/office/drawing/2010/main" val="0"/>
            </a:ext>
          </a:extLst>
        </a:blip>
        <a:srcRect t="10352" b="1653"/>
        <a:stretch/>
      </xdr:blipFill>
      <xdr:spPr>
        <a:xfrm>
          <a:off x="2491317" y="104736580"/>
          <a:ext cx="1617134" cy="1232220"/>
        </a:xfrm>
        <a:prstGeom prst="rect">
          <a:avLst/>
        </a:prstGeom>
      </xdr:spPr>
    </xdr:pic>
    <xdr:clientData/>
  </xdr:twoCellAnchor>
  <xdr:twoCellAnchor editAs="oneCell">
    <xdr:from>
      <xdr:col>3</xdr:col>
      <xdr:colOff>1270000</xdr:colOff>
      <xdr:row>135</xdr:row>
      <xdr:rowOff>42335</xdr:rowOff>
    </xdr:from>
    <xdr:to>
      <xdr:col>3</xdr:col>
      <xdr:colOff>2342091</xdr:colOff>
      <xdr:row>135</xdr:row>
      <xdr:rowOff>1473201</xdr:rowOff>
    </xdr:to>
    <xdr:pic>
      <xdr:nvPicPr>
        <xdr:cNvPr id="74" name="Slika 21">
          <a:extLst>
            <a:ext uri="{FF2B5EF4-FFF2-40B4-BE49-F238E27FC236}">
              <a16:creationId xmlns:a16="http://schemas.microsoft.com/office/drawing/2014/main" id="{C7278C06-4EC9-FB40-84FC-0AFEC7F2870A}"/>
            </a:ext>
          </a:extLst>
        </xdr:cNvPr>
        <xdr:cNvPicPr>
          <a:picLocks noChangeAspect="1"/>
        </xdr:cNvPicPr>
      </xdr:nvPicPr>
      <xdr:blipFill>
        <a:blip xmlns:r="http://schemas.openxmlformats.org/officeDocument/2006/relationships" r:embed="rId24" cstate="print">
          <a:extLst>
            <a:ext uri="{28A0092B-C50C-407E-A947-70E740481C1C}">
              <a14:useLocalDpi xmlns:a14="http://schemas.microsoft.com/office/drawing/2010/main" val="0"/>
            </a:ext>
          </a:extLst>
        </a:blip>
        <a:stretch>
          <a:fillRect/>
        </a:stretch>
      </xdr:blipFill>
      <xdr:spPr>
        <a:xfrm>
          <a:off x="2946400" y="107306535"/>
          <a:ext cx="1072091" cy="1430866"/>
        </a:xfrm>
        <a:prstGeom prst="rect">
          <a:avLst/>
        </a:prstGeom>
      </xdr:spPr>
    </xdr:pic>
    <xdr:clientData/>
  </xdr:twoCellAnchor>
  <xdr:twoCellAnchor editAs="oneCell">
    <xdr:from>
      <xdr:col>3</xdr:col>
      <xdr:colOff>497415</xdr:colOff>
      <xdr:row>147</xdr:row>
      <xdr:rowOff>31751</xdr:rowOff>
    </xdr:from>
    <xdr:to>
      <xdr:col>3</xdr:col>
      <xdr:colOff>1957916</xdr:colOff>
      <xdr:row>147</xdr:row>
      <xdr:rowOff>2146301</xdr:rowOff>
    </xdr:to>
    <xdr:pic>
      <xdr:nvPicPr>
        <xdr:cNvPr id="75" name="Picture 40" descr="neword.jpg">
          <a:extLst>
            <a:ext uri="{FF2B5EF4-FFF2-40B4-BE49-F238E27FC236}">
              <a16:creationId xmlns:a16="http://schemas.microsoft.com/office/drawing/2014/main" id="{14B34111-4B4F-7042-BC07-0EE4858DFA3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173815" y="121723151"/>
          <a:ext cx="1460501" cy="2114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730250</xdr:colOff>
      <xdr:row>151</xdr:row>
      <xdr:rowOff>258211</xdr:rowOff>
    </xdr:from>
    <xdr:to>
      <xdr:col>3</xdr:col>
      <xdr:colOff>2736850</xdr:colOff>
      <xdr:row>151</xdr:row>
      <xdr:rowOff>1422401</xdr:rowOff>
    </xdr:to>
    <xdr:pic>
      <xdr:nvPicPr>
        <xdr:cNvPr id="76" name="Slika 22">
          <a:extLst>
            <a:ext uri="{FF2B5EF4-FFF2-40B4-BE49-F238E27FC236}">
              <a16:creationId xmlns:a16="http://schemas.microsoft.com/office/drawing/2014/main" id="{C6F09289-33A3-8841-B4D2-E7AF5E2BD715}"/>
            </a:ext>
          </a:extLst>
        </xdr:cNvPr>
        <xdr:cNvPicPr>
          <a:picLocks noChangeAspect="1"/>
        </xdr:cNvPicPr>
      </xdr:nvPicPr>
      <xdr:blipFill>
        <a:blip xmlns:r="http://schemas.openxmlformats.org/officeDocument/2006/relationships" r:embed="rId25" cstate="print">
          <a:extLst>
            <a:ext uri="{28A0092B-C50C-407E-A947-70E740481C1C}">
              <a14:useLocalDpi xmlns:a14="http://schemas.microsoft.com/office/drawing/2010/main" val="0"/>
            </a:ext>
          </a:extLst>
        </a:blip>
        <a:stretch>
          <a:fillRect/>
        </a:stretch>
      </xdr:blipFill>
      <xdr:spPr>
        <a:xfrm>
          <a:off x="2406650" y="127131211"/>
          <a:ext cx="2006600" cy="1164190"/>
        </a:xfrm>
        <a:prstGeom prst="rect">
          <a:avLst/>
        </a:prstGeom>
      </xdr:spPr>
    </xdr:pic>
    <xdr:clientData/>
  </xdr:twoCellAnchor>
  <xdr:twoCellAnchor editAs="oneCell">
    <xdr:from>
      <xdr:col>3</xdr:col>
      <xdr:colOff>84667</xdr:colOff>
      <xdr:row>123</xdr:row>
      <xdr:rowOff>247437</xdr:rowOff>
    </xdr:from>
    <xdr:to>
      <xdr:col>3</xdr:col>
      <xdr:colOff>2063750</xdr:colOff>
      <xdr:row>123</xdr:row>
      <xdr:rowOff>1473201</xdr:rowOff>
    </xdr:to>
    <xdr:pic>
      <xdr:nvPicPr>
        <xdr:cNvPr id="77" name="Slika 25">
          <a:extLst>
            <a:ext uri="{FF2B5EF4-FFF2-40B4-BE49-F238E27FC236}">
              <a16:creationId xmlns:a16="http://schemas.microsoft.com/office/drawing/2014/main" id="{7D3F81FC-0C5D-E34A-9FAF-7BD542B9C81B}"/>
            </a:ext>
          </a:extLst>
        </xdr:cNvPr>
        <xdr:cNvPicPr>
          <a:picLocks noChangeAspect="1"/>
        </xdr:cNvPicPr>
      </xdr:nvPicPr>
      <xdr:blipFill rotWithShape="1">
        <a:blip xmlns:r="http://schemas.openxmlformats.org/officeDocument/2006/relationships" r:embed="rId26" cstate="print">
          <a:extLst>
            <a:ext uri="{28A0092B-C50C-407E-A947-70E740481C1C}">
              <a14:useLocalDpi xmlns:a14="http://schemas.microsoft.com/office/drawing/2010/main" val="0"/>
            </a:ext>
          </a:extLst>
        </a:blip>
        <a:srcRect l="4343" t="24192" r="6958" b="28666"/>
        <a:stretch/>
      </xdr:blipFill>
      <xdr:spPr>
        <a:xfrm>
          <a:off x="1761067" y="99294737"/>
          <a:ext cx="1979083" cy="1225764"/>
        </a:xfrm>
        <a:prstGeom prst="rect">
          <a:avLst/>
        </a:prstGeom>
      </xdr:spPr>
    </xdr:pic>
    <xdr:clientData/>
  </xdr:twoCellAnchor>
  <xdr:twoCellAnchor editAs="oneCell">
    <xdr:from>
      <xdr:col>3</xdr:col>
      <xdr:colOff>2434167</xdr:colOff>
      <xdr:row>123</xdr:row>
      <xdr:rowOff>319501</xdr:rowOff>
    </xdr:from>
    <xdr:to>
      <xdr:col>3</xdr:col>
      <xdr:colOff>4756151</xdr:colOff>
      <xdr:row>123</xdr:row>
      <xdr:rowOff>1511301</xdr:rowOff>
    </xdr:to>
    <xdr:pic>
      <xdr:nvPicPr>
        <xdr:cNvPr id="78" name="Slika 26">
          <a:extLst>
            <a:ext uri="{FF2B5EF4-FFF2-40B4-BE49-F238E27FC236}">
              <a16:creationId xmlns:a16="http://schemas.microsoft.com/office/drawing/2014/main" id="{4190049A-1D2E-2B46-B9C4-3727F55F162E}"/>
            </a:ext>
          </a:extLst>
        </xdr:cNvPr>
        <xdr:cNvPicPr>
          <a:picLocks noChangeAspect="1"/>
        </xdr:cNvPicPr>
      </xdr:nvPicPr>
      <xdr:blipFill rotWithShape="1">
        <a:blip xmlns:r="http://schemas.openxmlformats.org/officeDocument/2006/relationships" r:embed="rId27" cstate="print">
          <a:extLst>
            <a:ext uri="{28A0092B-C50C-407E-A947-70E740481C1C}">
              <a14:useLocalDpi xmlns:a14="http://schemas.microsoft.com/office/drawing/2010/main" val="0"/>
            </a:ext>
          </a:extLst>
        </a:blip>
        <a:srcRect l="7731" t="29961" r="4331" b="29453"/>
        <a:stretch/>
      </xdr:blipFill>
      <xdr:spPr>
        <a:xfrm>
          <a:off x="4110567" y="99366801"/>
          <a:ext cx="2321984" cy="1191800"/>
        </a:xfrm>
        <a:prstGeom prst="rect">
          <a:avLst/>
        </a:prstGeom>
      </xdr:spPr>
    </xdr:pic>
    <xdr:clientData/>
  </xdr:twoCellAnchor>
  <xdr:twoCellAnchor editAs="oneCell">
    <xdr:from>
      <xdr:col>3</xdr:col>
      <xdr:colOff>1566333</xdr:colOff>
      <xdr:row>202</xdr:row>
      <xdr:rowOff>10583</xdr:rowOff>
    </xdr:from>
    <xdr:to>
      <xdr:col>3</xdr:col>
      <xdr:colOff>2573191</xdr:colOff>
      <xdr:row>202</xdr:row>
      <xdr:rowOff>977900</xdr:rowOff>
    </xdr:to>
    <xdr:pic>
      <xdr:nvPicPr>
        <xdr:cNvPr id="79" name="Slika 27">
          <a:extLst>
            <a:ext uri="{FF2B5EF4-FFF2-40B4-BE49-F238E27FC236}">
              <a16:creationId xmlns:a16="http://schemas.microsoft.com/office/drawing/2014/main" id="{B6AE84EA-4E12-4C40-A216-9CA329167C2F}"/>
            </a:ext>
          </a:extLst>
        </xdr:cNvPr>
        <xdr:cNvPicPr>
          <a:picLocks noChangeAspect="1"/>
        </xdr:cNvPicPr>
      </xdr:nvPicPr>
      <xdr:blipFill>
        <a:blip xmlns:r="http://schemas.openxmlformats.org/officeDocument/2006/relationships" r:embed="rId28" cstate="print">
          <a:extLst>
            <a:ext uri="{28A0092B-C50C-407E-A947-70E740481C1C}">
              <a14:useLocalDpi xmlns:a14="http://schemas.microsoft.com/office/drawing/2010/main" val="0"/>
            </a:ext>
          </a:extLst>
        </a:blip>
        <a:stretch>
          <a:fillRect/>
        </a:stretch>
      </xdr:blipFill>
      <xdr:spPr>
        <a:xfrm>
          <a:off x="3242733" y="162862683"/>
          <a:ext cx="1006858" cy="967317"/>
        </a:xfrm>
        <a:prstGeom prst="rect">
          <a:avLst/>
        </a:prstGeom>
      </xdr:spPr>
    </xdr:pic>
    <xdr:clientData/>
  </xdr:twoCellAnchor>
  <xdr:twoCellAnchor editAs="oneCell">
    <xdr:from>
      <xdr:col>3</xdr:col>
      <xdr:colOff>984249</xdr:colOff>
      <xdr:row>198</xdr:row>
      <xdr:rowOff>63500</xdr:rowOff>
    </xdr:from>
    <xdr:to>
      <xdr:col>3</xdr:col>
      <xdr:colOff>2575983</xdr:colOff>
      <xdr:row>198</xdr:row>
      <xdr:rowOff>1765300</xdr:rowOff>
    </xdr:to>
    <xdr:pic>
      <xdr:nvPicPr>
        <xdr:cNvPr id="80" name="Slika 28">
          <a:extLst>
            <a:ext uri="{FF2B5EF4-FFF2-40B4-BE49-F238E27FC236}">
              <a16:creationId xmlns:a16="http://schemas.microsoft.com/office/drawing/2014/main" id="{C35E8149-3D0D-5045-843E-32CCA44A51E3}"/>
            </a:ext>
          </a:extLst>
        </xdr:cNvPr>
        <xdr:cNvPicPr>
          <a:picLocks noChangeAspect="1"/>
        </xdr:cNvPicPr>
      </xdr:nvPicPr>
      <xdr:blipFill>
        <a:blip xmlns:r="http://schemas.openxmlformats.org/officeDocument/2006/relationships" r:embed="rId29" cstate="print">
          <a:extLst>
            <a:ext uri="{28A0092B-C50C-407E-A947-70E740481C1C}">
              <a14:useLocalDpi xmlns:a14="http://schemas.microsoft.com/office/drawing/2010/main" val="0"/>
            </a:ext>
          </a:extLst>
        </a:blip>
        <a:stretch>
          <a:fillRect/>
        </a:stretch>
      </xdr:blipFill>
      <xdr:spPr>
        <a:xfrm>
          <a:off x="2660649" y="159194500"/>
          <a:ext cx="1591734" cy="1701800"/>
        </a:xfrm>
        <a:prstGeom prst="rect">
          <a:avLst/>
        </a:prstGeom>
      </xdr:spPr>
    </xdr:pic>
    <xdr:clientData/>
  </xdr:twoCellAnchor>
  <xdr:twoCellAnchor editAs="oneCell">
    <xdr:from>
      <xdr:col>3</xdr:col>
      <xdr:colOff>84666</xdr:colOff>
      <xdr:row>155</xdr:row>
      <xdr:rowOff>78839</xdr:rowOff>
    </xdr:from>
    <xdr:to>
      <xdr:col>3</xdr:col>
      <xdr:colOff>4370866</xdr:colOff>
      <xdr:row>155</xdr:row>
      <xdr:rowOff>1181100</xdr:rowOff>
    </xdr:to>
    <xdr:pic>
      <xdr:nvPicPr>
        <xdr:cNvPr id="81" name="Slika 3">
          <a:extLst>
            <a:ext uri="{FF2B5EF4-FFF2-40B4-BE49-F238E27FC236}">
              <a16:creationId xmlns:a16="http://schemas.microsoft.com/office/drawing/2014/main" id="{1DE57BCA-74B4-0642-9F95-EF782CEE3155}"/>
            </a:ext>
          </a:extLst>
        </xdr:cNvPr>
        <xdr:cNvPicPr>
          <a:picLocks noChangeAspect="1"/>
        </xdr:cNvPicPr>
      </xdr:nvPicPr>
      <xdr:blipFill rotWithShape="1">
        <a:blip xmlns:r="http://schemas.openxmlformats.org/officeDocument/2006/relationships" r:embed="rId30" cstate="print">
          <a:extLst>
            <a:ext uri="{28A0092B-C50C-407E-A947-70E740481C1C}">
              <a14:useLocalDpi xmlns:a14="http://schemas.microsoft.com/office/drawing/2010/main" val="0"/>
            </a:ext>
          </a:extLst>
        </a:blip>
        <a:srcRect l="3789" t="26627" r="2271" b="13973"/>
        <a:stretch/>
      </xdr:blipFill>
      <xdr:spPr>
        <a:xfrm>
          <a:off x="1761066" y="130711039"/>
          <a:ext cx="4286200" cy="1102261"/>
        </a:xfrm>
        <a:prstGeom prst="rect">
          <a:avLst/>
        </a:prstGeom>
      </xdr:spPr>
    </xdr:pic>
    <xdr:clientData/>
  </xdr:twoCellAnchor>
  <xdr:twoCellAnchor editAs="oneCell">
    <xdr:from>
      <xdr:col>3</xdr:col>
      <xdr:colOff>613835</xdr:colOff>
      <xdr:row>139</xdr:row>
      <xdr:rowOff>105833</xdr:rowOff>
    </xdr:from>
    <xdr:to>
      <xdr:col>3</xdr:col>
      <xdr:colOff>2098600</xdr:colOff>
      <xdr:row>139</xdr:row>
      <xdr:rowOff>1181100</xdr:rowOff>
    </xdr:to>
    <xdr:pic>
      <xdr:nvPicPr>
        <xdr:cNvPr id="82" name="Slika 30">
          <a:extLst>
            <a:ext uri="{FF2B5EF4-FFF2-40B4-BE49-F238E27FC236}">
              <a16:creationId xmlns:a16="http://schemas.microsoft.com/office/drawing/2014/main" id="{F77A4EEB-825D-9346-8B48-8191539BCC48}"/>
            </a:ext>
          </a:extLst>
        </xdr:cNvPr>
        <xdr:cNvPicPr>
          <a:picLocks noChangeAspect="1"/>
        </xdr:cNvPicPr>
      </xdr:nvPicPr>
      <xdr:blipFill rotWithShape="1">
        <a:blip xmlns:r="http://schemas.openxmlformats.org/officeDocument/2006/relationships" r:embed="rId31" cstate="print">
          <a:extLst>
            <a:ext uri="{28A0092B-C50C-407E-A947-70E740481C1C}">
              <a14:useLocalDpi xmlns:a14="http://schemas.microsoft.com/office/drawing/2010/main" val="0"/>
            </a:ext>
          </a:extLst>
        </a:blip>
        <a:srcRect t="8272" b="3510"/>
        <a:stretch/>
      </xdr:blipFill>
      <xdr:spPr>
        <a:xfrm>
          <a:off x="2290235" y="111611833"/>
          <a:ext cx="1484765" cy="1075267"/>
        </a:xfrm>
        <a:prstGeom prst="rect">
          <a:avLst/>
        </a:prstGeom>
      </xdr:spPr>
    </xdr:pic>
    <xdr:clientData/>
  </xdr:twoCellAnchor>
  <xdr:twoCellAnchor editAs="oneCell">
    <xdr:from>
      <xdr:col>3</xdr:col>
      <xdr:colOff>2409825</xdr:colOff>
      <xdr:row>89</xdr:row>
      <xdr:rowOff>171450</xdr:rowOff>
    </xdr:from>
    <xdr:to>
      <xdr:col>3</xdr:col>
      <xdr:colOff>3552824</xdr:colOff>
      <xdr:row>89</xdr:row>
      <xdr:rowOff>1917700</xdr:rowOff>
    </xdr:to>
    <xdr:pic>
      <xdr:nvPicPr>
        <xdr:cNvPr id="83" name="Slika 14">
          <a:extLst>
            <a:ext uri="{FF2B5EF4-FFF2-40B4-BE49-F238E27FC236}">
              <a16:creationId xmlns:a16="http://schemas.microsoft.com/office/drawing/2014/main" id="{9B4A4F3F-0AB9-8D40-9DA8-C11F680276A7}"/>
            </a:ext>
          </a:extLst>
        </xdr:cNvPr>
        <xdr:cNvPicPr>
          <a:picLocks noChangeAspect="1"/>
        </xdr:cNvPicPr>
      </xdr:nvPicPr>
      <xdr:blipFill>
        <a:blip xmlns:r="http://schemas.openxmlformats.org/officeDocument/2006/relationships" r:embed="rId32" cstate="print">
          <a:extLst>
            <a:ext uri="{28A0092B-C50C-407E-A947-70E740481C1C}">
              <a14:useLocalDpi xmlns:a14="http://schemas.microsoft.com/office/drawing/2010/main" val="0"/>
            </a:ext>
          </a:extLst>
        </a:blip>
        <a:stretch>
          <a:fillRect/>
        </a:stretch>
      </xdr:blipFill>
      <xdr:spPr>
        <a:xfrm>
          <a:off x="4086225" y="69729350"/>
          <a:ext cx="1142999" cy="1746250"/>
        </a:xfrm>
        <a:prstGeom prst="rect">
          <a:avLst/>
        </a:prstGeom>
      </xdr:spPr>
    </xdr:pic>
    <xdr:clientData/>
  </xdr:twoCellAnchor>
  <xdr:twoCellAnchor editAs="oneCell">
    <xdr:from>
      <xdr:col>3</xdr:col>
      <xdr:colOff>2466975</xdr:colOff>
      <xdr:row>97</xdr:row>
      <xdr:rowOff>104775</xdr:rowOff>
    </xdr:from>
    <xdr:to>
      <xdr:col>3</xdr:col>
      <xdr:colOff>3578225</xdr:colOff>
      <xdr:row>97</xdr:row>
      <xdr:rowOff>1295400</xdr:rowOff>
    </xdr:to>
    <xdr:pic>
      <xdr:nvPicPr>
        <xdr:cNvPr id="84" name="Slika 50">
          <a:extLst>
            <a:ext uri="{FF2B5EF4-FFF2-40B4-BE49-F238E27FC236}">
              <a16:creationId xmlns:a16="http://schemas.microsoft.com/office/drawing/2014/main" id="{00815414-9C38-C14E-90AD-3F6F8B5A7075}"/>
            </a:ext>
          </a:extLst>
        </xdr:cNvPr>
        <xdr:cNvPicPr>
          <a:picLocks noChangeAspect="1"/>
        </xdr:cNvPicPr>
      </xdr:nvPicPr>
      <xdr:blipFill>
        <a:blip xmlns:r="http://schemas.openxmlformats.org/officeDocument/2006/relationships" r:embed="rId33" cstate="print">
          <a:extLst>
            <a:ext uri="{28A0092B-C50C-407E-A947-70E740481C1C}">
              <a14:useLocalDpi xmlns:a14="http://schemas.microsoft.com/office/drawing/2010/main" val="0"/>
            </a:ext>
          </a:extLst>
        </a:blip>
        <a:stretch>
          <a:fillRect/>
        </a:stretch>
      </xdr:blipFill>
      <xdr:spPr>
        <a:xfrm>
          <a:off x="4143375" y="78222475"/>
          <a:ext cx="1111250" cy="1190625"/>
        </a:xfrm>
        <a:prstGeom prst="rect">
          <a:avLst/>
        </a:prstGeom>
      </xdr:spPr>
    </xdr:pic>
    <xdr:clientData/>
  </xdr:twoCellAnchor>
  <xdr:oneCellAnchor>
    <xdr:from>
      <xdr:col>3</xdr:col>
      <xdr:colOff>1771650</xdr:colOff>
      <xdr:row>162</xdr:row>
      <xdr:rowOff>161925</xdr:rowOff>
    </xdr:from>
    <xdr:ext cx="1879600" cy="1409700"/>
    <xdr:pic>
      <xdr:nvPicPr>
        <xdr:cNvPr id="85" name="Picture 84" descr="supra.jpg">
          <a:extLst>
            <a:ext uri="{FF2B5EF4-FFF2-40B4-BE49-F238E27FC236}">
              <a16:creationId xmlns:a16="http://schemas.microsoft.com/office/drawing/2014/main" id="{598F0E03-6FCF-9443-A847-E2FBEDCD0E52}"/>
            </a:ext>
          </a:extLst>
        </xdr:cNvPr>
        <xdr:cNvPicPr>
          <a:picLocks noChangeAspect="1"/>
        </xdr:cNvPicPr>
      </xdr:nvPicPr>
      <xdr:blipFill>
        <a:blip xmlns:r="http://schemas.openxmlformats.org/officeDocument/2006/relationships" r:embed="rId34" cstate="print"/>
        <a:stretch>
          <a:fillRect/>
        </a:stretch>
      </xdr:blipFill>
      <xdr:spPr>
        <a:xfrm>
          <a:off x="3448050" y="136204325"/>
          <a:ext cx="1879600" cy="1409700"/>
        </a:xfrm>
        <a:prstGeom prst="rect">
          <a:avLst/>
        </a:prstGeom>
      </xdr:spPr>
    </xdr:pic>
    <xdr:clientData/>
  </xdr:oneCellAnchor>
  <xdr:twoCellAnchor editAs="oneCell">
    <xdr:from>
      <xdr:col>3</xdr:col>
      <xdr:colOff>1647825</xdr:colOff>
      <xdr:row>93</xdr:row>
      <xdr:rowOff>104775</xdr:rowOff>
    </xdr:from>
    <xdr:to>
      <xdr:col>3</xdr:col>
      <xdr:colOff>3746500</xdr:colOff>
      <xdr:row>93</xdr:row>
      <xdr:rowOff>2044700</xdr:rowOff>
    </xdr:to>
    <xdr:pic>
      <xdr:nvPicPr>
        <xdr:cNvPr id="86" name="Picture 85" descr="argoone-01-b-2.png">
          <a:extLst>
            <a:ext uri="{FF2B5EF4-FFF2-40B4-BE49-F238E27FC236}">
              <a16:creationId xmlns:a16="http://schemas.microsoft.com/office/drawing/2014/main" id="{E77138EA-4891-2546-98CB-84D77787FD13}"/>
            </a:ext>
          </a:extLst>
        </xdr:cNvPr>
        <xdr:cNvPicPr>
          <a:picLocks noChangeAspect="1"/>
        </xdr:cNvPicPr>
      </xdr:nvPicPr>
      <xdr:blipFill>
        <a:blip xmlns:r="http://schemas.openxmlformats.org/officeDocument/2006/relationships" r:embed="rId35" cstate="print"/>
        <a:stretch>
          <a:fillRect/>
        </a:stretch>
      </xdr:blipFill>
      <xdr:spPr>
        <a:xfrm>
          <a:off x="3324225" y="74310875"/>
          <a:ext cx="2098675" cy="1939925"/>
        </a:xfrm>
        <a:prstGeom prst="rect">
          <a:avLst/>
        </a:prstGeom>
      </xdr:spPr>
    </xdr:pic>
    <xdr:clientData/>
  </xdr:twoCellAnchor>
  <xdr:twoCellAnchor editAs="oneCell">
    <xdr:from>
      <xdr:col>3</xdr:col>
      <xdr:colOff>2533650</xdr:colOff>
      <xdr:row>101</xdr:row>
      <xdr:rowOff>142875</xdr:rowOff>
    </xdr:from>
    <xdr:to>
      <xdr:col>3</xdr:col>
      <xdr:colOff>3644900</xdr:colOff>
      <xdr:row>101</xdr:row>
      <xdr:rowOff>1447800</xdr:rowOff>
    </xdr:to>
    <xdr:pic>
      <xdr:nvPicPr>
        <xdr:cNvPr id="87" name="Slika 50">
          <a:extLst>
            <a:ext uri="{FF2B5EF4-FFF2-40B4-BE49-F238E27FC236}">
              <a16:creationId xmlns:a16="http://schemas.microsoft.com/office/drawing/2014/main" id="{447E1FA4-90B6-6F4C-A9FA-21531B25B1F6}"/>
            </a:ext>
          </a:extLst>
        </xdr:cNvPr>
        <xdr:cNvPicPr>
          <a:picLocks noChangeAspect="1"/>
        </xdr:cNvPicPr>
      </xdr:nvPicPr>
      <xdr:blipFill>
        <a:blip xmlns:r="http://schemas.openxmlformats.org/officeDocument/2006/relationships" r:embed="rId36" cstate="print">
          <a:extLst>
            <a:ext uri="{28A0092B-C50C-407E-A947-70E740481C1C}">
              <a14:useLocalDpi xmlns:a14="http://schemas.microsoft.com/office/drawing/2010/main" val="0"/>
            </a:ext>
          </a:extLst>
        </a:blip>
        <a:stretch>
          <a:fillRect/>
        </a:stretch>
      </xdr:blipFill>
      <xdr:spPr>
        <a:xfrm>
          <a:off x="4210050" y="81460975"/>
          <a:ext cx="1111250" cy="1304925"/>
        </a:xfrm>
        <a:prstGeom prst="rect">
          <a:avLst/>
        </a:prstGeom>
      </xdr:spPr>
    </xdr:pic>
    <xdr:clientData/>
  </xdr:twoCellAnchor>
  <xdr:twoCellAnchor editAs="oneCell">
    <xdr:from>
      <xdr:col>3</xdr:col>
      <xdr:colOff>2495550</xdr:colOff>
      <xdr:row>226</xdr:row>
      <xdr:rowOff>76200</xdr:rowOff>
    </xdr:from>
    <xdr:to>
      <xdr:col>3</xdr:col>
      <xdr:colOff>3797300</xdr:colOff>
      <xdr:row>226</xdr:row>
      <xdr:rowOff>1549400</xdr:rowOff>
    </xdr:to>
    <xdr:pic>
      <xdr:nvPicPr>
        <xdr:cNvPr id="88" name="Picture 1">
          <a:extLst>
            <a:ext uri="{FF2B5EF4-FFF2-40B4-BE49-F238E27FC236}">
              <a16:creationId xmlns:a16="http://schemas.microsoft.com/office/drawing/2014/main" id="{E2A7C79C-A41E-EE4E-9948-B508F0B724C4}"/>
            </a:ext>
          </a:extLst>
        </xdr:cNvPr>
        <xdr:cNvPicPr>
          <a:picLocks noChangeAspect="1" noChangeArrowheads="1"/>
        </xdr:cNvPicPr>
      </xdr:nvPicPr>
      <xdr:blipFill>
        <a:blip xmlns:r="http://schemas.openxmlformats.org/officeDocument/2006/relationships" r:embed="rId37" cstate="print"/>
        <a:srcRect/>
        <a:stretch>
          <a:fillRect/>
        </a:stretch>
      </xdr:blipFill>
      <xdr:spPr bwMode="auto">
        <a:xfrm>
          <a:off x="4171950" y="178765200"/>
          <a:ext cx="1301750" cy="1473200"/>
        </a:xfrm>
        <a:prstGeom prst="rect">
          <a:avLst/>
        </a:prstGeom>
        <a:noFill/>
        <a:ln w="1">
          <a:noFill/>
          <a:miter lim="800000"/>
          <a:headEnd/>
          <a:tailEnd type="none" w="med" len="med"/>
        </a:ln>
        <a:effectLst/>
      </xdr:spPr>
    </xdr:pic>
    <xdr:clientData/>
  </xdr:twoCellAnchor>
  <xdr:twoCellAnchor editAs="oneCell">
    <xdr:from>
      <xdr:col>3</xdr:col>
      <xdr:colOff>2524125</xdr:colOff>
      <xdr:row>222</xdr:row>
      <xdr:rowOff>57150</xdr:rowOff>
    </xdr:from>
    <xdr:to>
      <xdr:col>3</xdr:col>
      <xdr:colOff>3825875</xdr:colOff>
      <xdr:row>222</xdr:row>
      <xdr:rowOff>1549400</xdr:rowOff>
    </xdr:to>
    <xdr:pic>
      <xdr:nvPicPr>
        <xdr:cNvPr id="89" name="Picture 2">
          <a:extLst>
            <a:ext uri="{FF2B5EF4-FFF2-40B4-BE49-F238E27FC236}">
              <a16:creationId xmlns:a16="http://schemas.microsoft.com/office/drawing/2014/main" id="{F6B29954-E0BB-FF40-8A9F-BE4AFA98B86D}"/>
            </a:ext>
          </a:extLst>
        </xdr:cNvPr>
        <xdr:cNvPicPr>
          <a:picLocks noChangeAspect="1" noChangeArrowheads="1"/>
        </xdr:cNvPicPr>
      </xdr:nvPicPr>
      <xdr:blipFill>
        <a:blip xmlns:r="http://schemas.openxmlformats.org/officeDocument/2006/relationships" r:embed="rId38" cstate="print"/>
        <a:srcRect/>
        <a:stretch>
          <a:fillRect/>
        </a:stretch>
      </xdr:blipFill>
      <xdr:spPr bwMode="auto">
        <a:xfrm>
          <a:off x="4200525" y="176383950"/>
          <a:ext cx="1301750" cy="1492250"/>
        </a:xfrm>
        <a:prstGeom prst="rect">
          <a:avLst/>
        </a:prstGeom>
        <a:noFill/>
        <a:ln w="1">
          <a:noFill/>
          <a:miter lim="800000"/>
          <a:headEnd/>
          <a:tailEnd type="none" w="med" len="med"/>
        </a:ln>
        <a:effectLst/>
      </xdr:spPr>
    </xdr:pic>
    <xdr:clientData/>
  </xdr:twoCellAnchor>
  <xdr:twoCellAnchor editAs="oneCell">
    <xdr:from>
      <xdr:col>3</xdr:col>
      <xdr:colOff>2571750</xdr:colOff>
      <xdr:row>218</xdr:row>
      <xdr:rowOff>200025</xdr:rowOff>
    </xdr:from>
    <xdr:to>
      <xdr:col>3</xdr:col>
      <xdr:colOff>3663950</xdr:colOff>
      <xdr:row>218</xdr:row>
      <xdr:rowOff>1384300</xdr:rowOff>
    </xdr:to>
    <xdr:pic>
      <xdr:nvPicPr>
        <xdr:cNvPr id="90" name="Picture 1" descr="Matt white">
          <a:extLst>
            <a:ext uri="{FF2B5EF4-FFF2-40B4-BE49-F238E27FC236}">
              <a16:creationId xmlns:a16="http://schemas.microsoft.com/office/drawing/2014/main" id="{13FE3747-A45A-464D-9D83-863950ED97BE}"/>
            </a:ext>
          </a:extLst>
        </xdr:cNvPr>
        <xdr:cNvPicPr>
          <a:picLocks noChangeAspect="1" noChangeArrowheads="1"/>
        </xdr:cNvPicPr>
      </xdr:nvPicPr>
      <xdr:blipFill>
        <a:blip xmlns:r="http://schemas.openxmlformats.org/officeDocument/2006/relationships" r:embed="rId39" cstate="print"/>
        <a:srcRect/>
        <a:stretch>
          <a:fillRect/>
        </a:stretch>
      </xdr:blipFill>
      <xdr:spPr bwMode="auto">
        <a:xfrm>
          <a:off x="4248150" y="174317025"/>
          <a:ext cx="1092200" cy="1184275"/>
        </a:xfrm>
        <a:prstGeom prst="rect">
          <a:avLst/>
        </a:prstGeom>
        <a:noFill/>
      </xdr:spPr>
    </xdr:pic>
    <xdr:clientData/>
  </xdr:twoCellAnchor>
  <xdr:twoCellAnchor editAs="oneCell">
    <xdr:from>
      <xdr:col>3</xdr:col>
      <xdr:colOff>2057400</xdr:colOff>
      <xdr:row>210</xdr:row>
      <xdr:rowOff>28575</xdr:rowOff>
    </xdr:from>
    <xdr:to>
      <xdr:col>3</xdr:col>
      <xdr:colOff>3613150</xdr:colOff>
      <xdr:row>210</xdr:row>
      <xdr:rowOff>1752600</xdr:rowOff>
    </xdr:to>
    <xdr:pic>
      <xdr:nvPicPr>
        <xdr:cNvPr id="91" name="Picture 2" descr="https://hay.dk/img_20220826103128/globalassets/inriver/integration/service/ab689-b521_paper-cube-floor-lamp_gb_1220x1220_brandvariant.jpg?w=700">
          <a:extLst>
            <a:ext uri="{FF2B5EF4-FFF2-40B4-BE49-F238E27FC236}">
              <a16:creationId xmlns:a16="http://schemas.microsoft.com/office/drawing/2014/main" id="{B813B9B2-75C4-2343-AAFB-DB18383F2B06}"/>
            </a:ext>
          </a:extLst>
        </xdr:cNvPr>
        <xdr:cNvPicPr>
          <a:picLocks noChangeAspect="1" noChangeArrowheads="1"/>
        </xdr:cNvPicPr>
      </xdr:nvPicPr>
      <xdr:blipFill>
        <a:blip xmlns:r="http://schemas.openxmlformats.org/officeDocument/2006/relationships" r:embed="rId40" cstate="print"/>
        <a:srcRect/>
        <a:stretch>
          <a:fillRect/>
        </a:stretch>
      </xdr:blipFill>
      <xdr:spPr bwMode="auto">
        <a:xfrm>
          <a:off x="3733800" y="168392475"/>
          <a:ext cx="1555750" cy="1724025"/>
        </a:xfrm>
        <a:prstGeom prst="rect">
          <a:avLst/>
        </a:prstGeom>
        <a:noFill/>
      </xdr:spPr>
    </xdr:pic>
    <xdr:clientData/>
  </xdr:twoCellAnchor>
  <xdr:twoCellAnchor editAs="oneCell">
    <xdr:from>
      <xdr:col>3</xdr:col>
      <xdr:colOff>2419350</xdr:colOff>
      <xdr:row>214</xdr:row>
      <xdr:rowOff>47625</xdr:rowOff>
    </xdr:from>
    <xdr:to>
      <xdr:col>3</xdr:col>
      <xdr:colOff>3819525</xdr:colOff>
      <xdr:row>214</xdr:row>
      <xdr:rowOff>1612900</xdr:rowOff>
    </xdr:to>
    <xdr:pic>
      <xdr:nvPicPr>
        <xdr:cNvPr id="92" name="Picture 3" descr="https://hay.dk/img_20220826103128/globalassets/inriver/integration/service/ab688-b521_paper-cube-table-lamp_gb_1220x1220_brandvariant.jpg?w=700">
          <a:extLst>
            <a:ext uri="{FF2B5EF4-FFF2-40B4-BE49-F238E27FC236}">
              <a16:creationId xmlns:a16="http://schemas.microsoft.com/office/drawing/2014/main" id="{5A456BE2-5AEB-C446-B9DB-B10333203AEA}"/>
            </a:ext>
          </a:extLst>
        </xdr:cNvPr>
        <xdr:cNvPicPr>
          <a:picLocks noChangeAspect="1" noChangeArrowheads="1"/>
        </xdr:cNvPicPr>
      </xdr:nvPicPr>
      <xdr:blipFill>
        <a:blip xmlns:r="http://schemas.openxmlformats.org/officeDocument/2006/relationships" r:embed="rId41" cstate="print"/>
        <a:srcRect/>
        <a:stretch>
          <a:fillRect/>
        </a:stretch>
      </xdr:blipFill>
      <xdr:spPr bwMode="auto">
        <a:xfrm>
          <a:off x="4095750" y="171408725"/>
          <a:ext cx="1400175" cy="1565275"/>
        </a:xfrm>
        <a:prstGeom prst="rect">
          <a:avLst/>
        </a:prstGeom>
        <a:noFill/>
      </xdr:spPr>
    </xdr:pic>
    <xdr:clientData/>
  </xdr:twoCellAnchor>
  <xdr:twoCellAnchor editAs="oneCell">
    <xdr:from>
      <xdr:col>3</xdr:col>
      <xdr:colOff>1514475</xdr:colOff>
      <xdr:row>206</xdr:row>
      <xdr:rowOff>50800</xdr:rowOff>
    </xdr:from>
    <xdr:to>
      <xdr:col>3</xdr:col>
      <xdr:colOff>3724276</xdr:colOff>
      <xdr:row>206</xdr:row>
      <xdr:rowOff>1498599</xdr:rowOff>
    </xdr:to>
    <xdr:pic>
      <xdr:nvPicPr>
        <xdr:cNvPr id="93" name="Picture 4" descr="May Day - Strle Svetila">
          <a:extLst>
            <a:ext uri="{FF2B5EF4-FFF2-40B4-BE49-F238E27FC236}">
              <a16:creationId xmlns:a16="http://schemas.microsoft.com/office/drawing/2014/main" id="{18F8C964-5626-7349-97B0-3DC5AF195566}"/>
            </a:ext>
          </a:extLst>
        </xdr:cNvPr>
        <xdr:cNvPicPr>
          <a:picLocks noChangeAspect="1" noChangeArrowheads="1"/>
        </xdr:cNvPicPr>
      </xdr:nvPicPr>
      <xdr:blipFill>
        <a:blip xmlns:r="http://schemas.openxmlformats.org/officeDocument/2006/relationships" r:embed="rId42" cstate="print"/>
        <a:srcRect/>
        <a:stretch>
          <a:fillRect/>
        </a:stretch>
      </xdr:blipFill>
      <xdr:spPr bwMode="auto">
        <a:xfrm>
          <a:off x="3190875" y="165379400"/>
          <a:ext cx="2209801" cy="1447799"/>
        </a:xfrm>
        <a:prstGeom prst="rect">
          <a:avLst/>
        </a:prstGeom>
        <a:noFill/>
      </xdr:spPr>
    </xdr:pic>
    <xdr:clientData/>
  </xdr:twoCellAnchor>
  <xdr:twoCellAnchor editAs="oneCell">
    <xdr:from>
      <xdr:col>3</xdr:col>
      <xdr:colOff>495300</xdr:colOff>
      <xdr:row>46</xdr:row>
      <xdr:rowOff>63500</xdr:rowOff>
    </xdr:from>
    <xdr:to>
      <xdr:col>3</xdr:col>
      <xdr:colOff>2152650</xdr:colOff>
      <xdr:row>46</xdr:row>
      <xdr:rowOff>1294342</xdr:rowOff>
    </xdr:to>
    <xdr:pic>
      <xdr:nvPicPr>
        <xdr:cNvPr id="4" name="Slika 55">
          <a:extLst>
            <a:ext uri="{FF2B5EF4-FFF2-40B4-BE49-F238E27FC236}">
              <a16:creationId xmlns:a16="http://schemas.microsoft.com/office/drawing/2014/main" id="{162906A8-43BD-7740-9E59-38C9640F04F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71700" y="30899100"/>
          <a:ext cx="1657350" cy="12308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2857500</xdr:colOff>
      <xdr:row>46</xdr:row>
      <xdr:rowOff>393700</xdr:rowOff>
    </xdr:from>
    <xdr:to>
      <xdr:col>3</xdr:col>
      <xdr:colOff>3343275</xdr:colOff>
      <xdr:row>46</xdr:row>
      <xdr:rowOff>930275</xdr:rowOff>
    </xdr:to>
    <xdr:pic>
      <xdr:nvPicPr>
        <xdr:cNvPr id="5" name="Picture 10" descr="nop2.jpg">
          <a:extLst>
            <a:ext uri="{FF2B5EF4-FFF2-40B4-BE49-F238E27FC236}">
              <a16:creationId xmlns:a16="http://schemas.microsoft.com/office/drawing/2014/main" id="{28F3D76C-9F01-5E45-AD99-770B86AF1C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3900" y="31229300"/>
          <a:ext cx="485775" cy="53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635000</xdr:colOff>
      <xdr:row>115</xdr:row>
      <xdr:rowOff>215900</xdr:rowOff>
    </xdr:from>
    <xdr:to>
      <xdr:col>3</xdr:col>
      <xdr:colOff>3009900</xdr:colOff>
      <xdr:row>115</xdr:row>
      <xdr:rowOff>1571891</xdr:rowOff>
    </xdr:to>
    <xdr:pic>
      <xdr:nvPicPr>
        <xdr:cNvPr id="7" name="Picture 6">
          <a:extLst>
            <a:ext uri="{FF2B5EF4-FFF2-40B4-BE49-F238E27FC236}">
              <a16:creationId xmlns:a16="http://schemas.microsoft.com/office/drawing/2014/main" id="{15C4C3CA-0151-13AF-297B-9E61CD0FEE31}"/>
            </a:ext>
          </a:extLst>
        </xdr:cNvPr>
        <xdr:cNvPicPr>
          <a:picLocks noChangeAspect="1"/>
        </xdr:cNvPicPr>
      </xdr:nvPicPr>
      <xdr:blipFill>
        <a:blip xmlns:r="http://schemas.openxmlformats.org/officeDocument/2006/relationships" r:embed="rId43"/>
        <a:stretch>
          <a:fillRect/>
        </a:stretch>
      </xdr:blipFill>
      <xdr:spPr>
        <a:xfrm>
          <a:off x="2311400" y="98577400"/>
          <a:ext cx="2374900" cy="13559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728AB-A537-CF4B-AD29-91FCEC0DC066}">
  <dimension ref="A1:H53"/>
  <sheetViews>
    <sheetView view="pageBreakPreview" zoomScale="60" zoomScaleNormal="100" workbookViewId="0">
      <selection activeCell="K34" sqref="K34"/>
    </sheetView>
  </sheetViews>
  <sheetFormatPr defaultColWidth="11" defaultRowHeight="15.75"/>
  <cols>
    <col min="1" max="1" width="11.5" customWidth="1"/>
    <col min="2" max="2" width="6.875" customWidth="1"/>
    <col min="3" max="3" width="6.375" customWidth="1"/>
    <col min="4" max="4" width="46.625" customWidth="1"/>
    <col min="5" max="5" width="14.125" customWidth="1"/>
    <col min="6" max="7" width="8.875"/>
    <col min="8" max="8" width="19.375" customWidth="1"/>
  </cols>
  <sheetData>
    <row r="1" spans="4:4" ht="16.5">
      <c r="D1" s="145" t="s">
        <v>258</v>
      </c>
    </row>
    <row r="2" spans="4:4" ht="16.5">
      <c r="D2" s="146" t="s">
        <v>259</v>
      </c>
    </row>
    <row r="3" spans="4:4" ht="16.5">
      <c r="D3" s="146" t="s">
        <v>260</v>
      </c>
    </row>
    <row r="4" spans="4:4" ht="16.5">
      <c r="D4" s="146" t="s">
        <v>261</v>
      </c>
    </row>
    <row r="5" spans="4:4" ht="16.5">
      <c r="D5" s="146"/>
    </row>
    <row r="6" spans="4:4" ht="16.5">
      <c r="D6" s="145" t="s">
        <v>262</v>
      </c>
    </row>
    <row r="7" spans="4:4" ht="16.5">
      <c r="D7" s="146" t="s">
        <v>263</v>
      </c>
    </row>
    <row r="8" spans="4:4" ht="16.5">
      <c r="D8" s="146"/>
    </row>
    <row r="9" spans="4:4" ht="16.5">
      <c r="D9" s="145" t="s">
        <v>264</v>
      </c>
    </row>
    <row r="10" spans="4:4" ht="16.5">
      <c r="D10" s="146" t="s">
        <v>265</v>
      </c>
    </row>
    <row r="11" spans="4:4" ht="16.5">
      <c r="D11" s="146"/>
    </row>
    <row r="12" spans="4:4" ht="16.5">
      <c r="D12" s="147" t="s">
        <v>266</v>
      </c>
    </row>
    <row r="13" spans="4:4">
      <c r="D13" s="148" t="s">
        <v>267</v>
      </c>
    </row>
    <row r="14" spans="4:4" ht="16.5">
      <c r="D14" s="146" t="s">
        <v>268</v>
      </c>
    </row>
    <row r="15" spans="4:4" ht="16.5">
      <c r="D15" s="146" t="s">
        <v>261</v>
      </c>
    </row>
    <row r="16" spans="4:4" ht="16.5">
      <c r="D16" s="146"/>
    </row>
    <row r="17" spans="4:5" ht="16.5">
      <c r="D17" s="145" t="s">
        <v>269</v>
      </c>
    </row>
    <row r="18" spans="4:5" ht="16.5">
      <c r="D18" s="149" t="s">
        <v>270</v>
      </c>
      <c r="E18" t="s">
        <v>271</v>
      </c>
    </row>
    <row r="19" spans="4:5" ht="16.5">
      <c r="D19" s="146"/>
    </row>
    <row r="20" spans="4:5" ht="16.5">
      <c r="D20" s="145" t="s">
        <v>272</v>
      </c>
    </row>
    <row r="21" spans="4:5" ht="16.5">
      <c r="D21" s="146" t="s">
        <v>273</v>
      </c>
      <c r="E21" t="s">
        <v>274</v>
      </c>
    </row>
    <row r="22" spans="4:5" ht="16.5">
      <c r="D22" s="146" t="s">
        <v>275</v>
      </c>
      <c r="E22" t="s">
        <v>276</v>
      </c>
    </row>
    <row r="23" spans="4:5" ht="16.5">
      <c r="D23" s="149" t="s">
        <v>270</v>
      </c>
      <c r="E23" t="s">
        <v>271</v>
      </c>
    </row>
    <row r="24" spans="4:5" ht="16.5">
      <c r="D24" s="149"/>
    </row>
    <row r="25" spans="4:5" ht="16.5">
      <c r="D25" s="145" t="s">
        <v>277</v>
      </c>
    </row>
    <row r="26" spans="4:5" ht="16.5">
      <c r="D26" s="149" t="s">
        <v>278</v>
      </c>
      <c r="E26" t="s">
        <v>279</v>
      </c>
    </row>
    <row r="27" spans="4:5" ht="16.5">
      <c r="D27" s="149" t="s">
        <v>280</v>
      </c>
      <c r="E27" t="s">
        <v>281</v>
      </c>
    </row>
    <row r="28" spans="4:5" ht="16.5">
      <c r="D28" s="149" t="s">
        <v>282</v>
      </c>
    </row>
    <row r="29" spans="4:5" ht="16.5">
      <c r="D29" s="149" t="s">
        <v>283</v>
      </c>
    </row>
    <row r="30" spans="4:5" ht="16.5">
      <c r="D30" s="149"/>
    </row>
    <row r="31" spans="4:5" ht="16.5">
      <c r="D31" s="149" t="s">
        <v>284</v>
      </c>
    </row>
    <row r="32" spans="4:5" ht="16.5">
      <c r="D32" s="149" t="s">
        <v>285</v>
      </c>
    </row>
    <row r="33" spans="1:8" ht="16.5">
      <c r="D33" s="149"/>
    </row>
    <row r="34" spans="1:8" ht="16.5">
      <c r="D34" s="145" t="s">
        <v>286</v>
      </c>
    </row>
    <row r="35" spans="1:8" ht="16.5">
      <c r="D35" s="146" t="s">
        <v>287</v>
      </c>
    </row>
    <row r="36" spans="1:8" ht="16.5">
      <c r="D36" s="146" t="s">
        <v>288</v>
      </c>
      <c r="E36" t="s">
        <v>289</v>
      </c>
    </row>
    <row r="37" spans="1:8" ht="16.5">
      <c r="D37" s="149"/>
    </row>
    <row r="38" spans="1:8" ht="16.5">
      <c r="D38" s="145" t="s">
        <v>290</v>
      </c>
    </row>
    <row r="39" spans="1:8" ht="16.5">
      <c r="D39" s="149" t="s">
        <v>291</v>
      </c>
    </row>
    <row r="40" spans="1:8" ht="16.5">
      <c r="D40" s="149"/>
    </row>
    <row r="41" spans="1:8" ht="18">
      <c r="A41" s="146"/>
      <c r="B41" s="146"/>
      <c r="C41" s="146"/>
      <c r="D41" s="150" t="s">
        <v>292</v>
      </c>
      <c r="E41" s="146"/>
      <c r="F41" s="146"/>
      <c r="G41" s="146"/>
      <c r="H41" s="146"/>
    </row>
    <row r="42" spans="1:8" ht="16.5">
      <c r="A42" s="146"/>
      <c r="B42" s="146"/>
      <c r="C42" s="146"/>
      <c r="D42" s="146"/>
      <c r="E42" s="146"/>
      <c r="F42" s="146"/>
      <c r="G42" s="146"/>
      <c r="H42" s="146"/>
    </row>
    <row r="43" spans="1:8">
      <c r="A43" s="151" t="s">
        <v>293</v>
      </c>
      <c r="B43" s="152"/>
      <c r="C43" s="153"/>
      <c r="D43" s="154" t="s">
        <v>302</v>
      </c>
      <c r="E43" s="155"/>
      <c r="F43" s="156"/>
      <c r="G43" s="157"/>
      <c r="H43" s="158">
        <f>'3.0 13 EI MULTIMEDIJSKA OPREMA'!H7</f>
        <v>0</v>
      </c>
    </row>
    <row r="44" spans="1:8">
      <c r="A44" s="151" t="s">
        <v>294</v>
      </c>
      <c r="B44" s="152"/>
      <c r="C44" s="153"/>
      <c r="D44" s="154" t="s">
        <v>510</v>
      </c>
      <c r="E44" s="155"/>
      <c r="F44" s="156"/>
      <c r="G44" s="157"/>
      <c r="H44" s="158">
        <f>'3.0 18-21 EI IT, AKTIVNA OPREMA'!H11</f>
        <v>0</v>
      </c>
    </row>
    <row r="45" spans="1:8">
      <c r="A45" s="151" t="s">
        <v>295</v>
      </c>
      <c r="B45" s="152"/>
      <c r="C45" s="153"/>
      <c r="D45" s="154" t="s">
        <v>296</v>
      </c>
      <c r="E45" s="155"/>
      <c r="F45" s="156"/>
      <c r="G45" s="157"/>
      <c r="H45" s="158">
        <f>'11.2.1 NO TIPSKA'!H264</f>
        <v>0</v>
      </c>
    </row>
    <row r="46" spans="1:8">
      <c r="A46" s="159"/>
      <c r="B46" s="160"/>
      <c r="C46" s="153"/>
      <c r="D46" s="154"/>
      <c r="E46" s="155"/>
      <c r="F46" s="161"/>
      <c r="G46" s="162"/>
      <c r="H46" s="163"/>
    </row>
    <row r="47" spans="1:8" ht="18">
      <c r="A47" s="159"/>
      <c r="B47" s="160"/>
      <c r="C47" s="164"/>
      <c r="D47" s="165" t="s">
        <v>297</v>
      </c>
      <c r="E47" s="165"/>
      <c r="F47" s="166"/>
      <c r="G47" s="167"/>
      <c r="H47" s="168">
        <f>SUM(H43:H46)</f>
        <v>0</v>
      </c>
    </row>
    <row r="48" spans="1:8" ht="18">
      <c r="A48" s="159"/>
      <c r="B48" s="160"/>
      <c r="C48" s="164"/>
      <c r="D48" s="169" t="s">
        <v>298</v>
      </c>
      <c r="E48" s="170"/>
      <c r="F48" s="161"/>
      <c r="G48" s="162"/>
      <c r="H48" s="171">
        <f>H47*0.05</f>
        <v>0</v>
      </c>
    </row>
    <row r="49" spans="1:8" ht="18">
      <c r="A49" s="159"/>
      <c r="B49" s="160"/>
      <c r="C49" s="164"/>
      <c r="D49" s="172" t="s">
        <v>299</v>
      </c>
      <c r="E49" s="170"/>
      <c r="F49" s="161"/>
      <c r="G49" s="162"/>
      <c r="H49" s="168">
        <f>+H47+H48</f>
        <v>0</v>
      </c>
    </row>
    <row r="50" spans="1:8">
      <c r="A50" s="159"/>
      <c r="B50" s="160"/>
      <c r="C50" s="164"/>
      <c r="D50" s="173"/>
      <c r="E50" s="170"/>
      <c r="F50" s="161"/>
      <c r="G50" s="162"/>
      <c r="H50" s="163"/>
    </row>
    <row r="51" spans="1:8" ht="18">
      <c r="A51" s="159"/>
      <c r="B51" s="160"/>
      <c r="C51" s="164"/>
      <c r="D51" s="169" t="s">
        <v>300</v>
      </c>
      <c r="E51" s="174"/>
      <c r="F51" s="161"/>
      <c r="G51" s="162"/>
      <c r="H51" s="171">
        <f>H49*0.22</f>
        <v>0</v>
      </c>
    </row>
    <row r="52" spans="1:8">
      <c r="A52" s="159"/>
      <c r="B52" s="160"/>
      <c r="C52" s="164"/>
      <c r="D52" s="173"/>
      <c r="E52" s="174"/>
      <c r="F52" s="161"/>
      <c r="G52" s="162"/>
      <c r="H52" s="163"/>
    </row>
    <row r="53" spans="1:8" ht="18">
      <c r="A53" s="159"/>
      <c r="B53" s="160"/>
      <c r="C53" s="164"/>
      <c r="D53" s="172" t="s">
        <v>301</v>
      </c>
      <c r="E53" s="174"/>
      <c r="F53" s="161"/>
      <c r="G53" s="162"/>
      <c r="H53" s="168">
        <f>H49+H51</f>
        <v>0</v>
      </c>
    </row>
  </sheetData>
  <sheetProtection algorithmName="SHA-512" hashValue="vpuoTvL8MJBu6OTQF/plkgiG6ea5JLzSfiXU2rchQ8fqA2yE0lscazonC7yobuSfLCmi36I7Gz36JgG673h+8A==" saltValue="yTWbDOTSgfXUXBbGFEtDkg==" spinCount="100000" sheet="1" objects="1" scenarios="1"/>
  <pageMargins left="0.70866141732283472" right="0.70866141732283472" top="0.74803149606299213" bottom="0.74803149606299213" header="0.31496062992125984" footer="0.31496062992125984"/>
  <pageSetup paperSize="9"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8ED3B-C4B9-4740-874D-4349176BE2BF}">
  <sheetPr>
    <pageSetUpPr fitToPage="1"/>
  </sheetPr>
  <dimension ref="A1:B71"/>
  <sheetViews>
    <sheetView view="pageBreakPreview" topLeftCell="A29" zoomScale="60" zoomScaleNormal="100" workbookViewId="0">
      <selection activeCell="C64" sqref="C64"/>
    </sheetView>
  </sheetViews>
  <sheetFormatPr defaultColWidth="9.125" defaultRowHeight="12.75"/>
  <cols>
    <col min="1" max="1" width="96" style="176" customWidth="1"/>
    <col min="2" max="2" width="9.125" style="176" hidden="1" customWidth="1"/>
    <col min="3" max="16384" width="9.125" style="176"/>
  </cols>
  <sheetData>
    <row r="1" spans="1:1" ht="15">
      <c r="A1" s="175" t="s">
        <v>303</v>
      </c>
    </row>
    <row r="2" spans="1:1" ht="15">
      <c r="A2" s="177"/>
    </row>
    <row r="3" spans="1:1" ht="45">
      <c r="A3" s="177" t="s">
        <v>304</v>
      </c>
    </row>
    <row r="4" spans="1:1" ht="60">
      <c r="A4" s="178" t="s">
        <v>305</v>
      </c>
    </row>
    <row r="5" spans="1:1" ht="30">
      <c r="A5" s="178" t="s">
        <v>306</v>
      </c>
    </row>
    <row r="6" spans="1:1" ht="15">
      <c r="A6" s="178"/>
    </row>
    <row r="7" spans="1:1" ht="15">
      <c r="A7" s="179" t="s">
        <v>307</v>
      </c>
    </row>
    <row r="8" spans="1:1" ht="30">
      <c r="A8" s="178" t="s">
        <v>308</v>
      </c>
    </row>
    <row r="9" spans="1:1" ht="15">
      <c r="A9" s="178"/>
    </row>
    <row r="10" spans="1:1" ht="60.75" customHeight="1">
      <c r="A10" s="178" t="s">
        <v>309</v>
      </c>
    </row>
    <row r="11" spans="1:1" ht="30">
      <c r="A11" s="178" t="s">
        <v>310</v>
      </c>
    </row>
    <row r="12" spans="1:1" ht="15">
      <c r="A12" s="178"/>
    </row>
    <row r="13" spans="1:1" ht="30">
      <c r="A13" s="178" t="s">
        <v>511</v>
      </c>
    </row>
    <row r="14" spans="1:1" ht="15">
      <c r="A14" s="178"/>
    </row>
    <row r="15" spans="1:1" ht="15">
      <c r="A15" s="180" t="s">
        <v>311</v>
      </c>
    </row>
    <row r="16" spans="1:1" ht="61.5" customHeight="1">
      <c r="A16" s="181" t="s">
        <v>312</v>
      </c>
    </row>
    <row r="17" spans="1:1" ht="158.25" customHeight="1">
      <c r="A17" s="182" t="s">
        <v>313</v>
      </c>
    </row>
    <row r="18" spans="1:1" ht="75">
      <c r="A18" s="183" t="s">
        <v>314</v>
      </c>
    </row>
    <row r="19" spans="1:1" ht="45">
      <c r="A19" s="183" t="s">
        <v>315</v>
      </c>
    </row>
    <row r="20" spans="1:1" ht="76.5" customHeight="1">
      <c r="A20" s="183" t="s">
        <v>316</v>
      </c>
    </row>
    <row r="21" spans="1:1" ht="15">
      <c r="A21" s="183"/>
    </row>
    <row r="22" spans="1:1" ht="15">
      <c r="A22" s="180" t="s">
        <v>317</v>
      </c>
    </row>
    <row r="23" spans="1:1" ht="15">
      <c r="A23" s="180" t="s">
        <v>318</v>
      </c>
    </row>
    <row r="24" spans="1:1" ht="347.25" customHeight="1">
      <c r="A24" s="184" t="s">
        <v>319</v>
      </c>
    </row>
    <row r="25" spans="1:1">
      <c r="A25" s="185"/>
    </row>
    <row r="26" spans="1:1" ht="15">
      <c r="A26" s="180" t="s">
        <v>320</v>
      </c>
    </row>
    <row r="27" spans="1:1" ht="303" customHeight="1">
      <c r="A27" s="183" t="s">
        <v>321</v>
      </c>
    </row>
    <row r="28" spans="1:1" ht="180">
      <c r="A28" s="183" t="s">
        <v>322</v>
      </c>
    </row>
    <row r="29" spans="1:1" ht="60">
      <c r="A29" s="183" t="s">
        <v>323</v>
      </c>
    </row>
    <row r="30" spans="1:1" ht="105">
      <c r="A30" s="186" t="s">
        <v>324</v>
      </c>
    </row>
    <row r="31" spans="1:1" ht="15">
      <c r="A31" s="183"/>
    </row>
    <row r="32" spans="1:1" ht="15">
      <c r="A32" s="180" t="s">
        <v>325</v>
      </c>
    </row>
    <row r="33" spans="1:1" ht="30">
      <c r="A33" s="181" t="s">
        <v>326</v>
      </c>
    </row>
    <row r="34" spans="1:1" ht="30">
      <c r="A34" s="182" t="s">
        <v>327</v>
      </c>
    </row>
    <row r="35" spans="1:1" ht="30">
      <c r="A35" s="183" t="s">
        <v>328</v>
      </c>
    </row>
    <row r="36" spans="1:1" ht="45">
      <c r="A36" s="183" t="s">
        <v>329</v>
      </c>
    </row>
    <row r="37" spans="1:1" ht="15">
      <c r="A37" s="183" t="s">
        <v>330</v>
      </c>
    </row>
    <row r="38" spans="1:1" ht="15">
      <c r="A38" s="183"/>
    </row>
    <row r="39" spans="1:1" ht="15">
      <c r="A39" s="180" t="s">
        <v>331</v>
      </c>
    </row>
    <row r="40" spans="1:1" ht="196.5" customHeight="1">
      <c r="A40" s="187" t="s">
        <v>332</v>
      </c>
    </row>
    <row r="41" spans="1:1" ht="18.75" customHeight="1">
      <c r="A41" s="183"/>
    </row>
    <row r="42" spans="1:1" ht="15">
      <c r="A42" s="188" t="s">
        <v>333</v>
      </c>
    </row>
    <row r="43" spans="1:1" ht="15">
      <c r="A43" s="181" t="s">
        <v>334</v>
      </c>
    </row>
    <row r="44" spans="1:1" ht="30">
      <c r="A44" s="181" t="s">
        <v>335</v>
      </c>
    </row>
    <row r="45" spans="1:1" ht="30">
      <c r="A45" s="181" t="s">
        <v>336</v>
      </c>
    </row>
    <row r="46" spans="1:1" ht="349.5" customHeight="1">
      <c r="A46" s="181" t="s">
        <v>337</v>
      </c>
    </row>
    <row r="47" spans="1:1" ht="15">
      <c r="A47" s="181"/>
    </row>
    <row r="48" spans="1:1" ht="15">
      <c r="A48" s="189" t="s">
        <v>338</v>
      </c>
    </row>
    <row r="49" spans="1:1" ht="30">
      <c r="A49" s="181" t="s">
        <v>339</v>
      </c>
    </row>
    <row r="50" spans="1:1" ht="75">
      <c r="A50" s="190" t="s">
        <v>340</v>
      </c>
    </row>
    <row r="51" spans="1:1" ht="15">
      <c r="A51" s="181"/>
    </row>
    <row r="52" spans="1:1" ht="15">
      <c r="A52" s="189" t="s">
        <v>341</v>
      </c>
    </row>
    <row r="53" spans="1:1" ht="90">
      <c r="A53" s="190" t="s">
        <v>342</v>
      </c>
    </row>
    <row r="54" spans="1:1" ht="15">
      <c r="A54" s="191"/>
    </row>
    <row r="55" spans="1:1" ht="15">
      <c r="A55" s="189" t="s">
        <v>343</v>
      </c>
    </row>
    <row r="56" spans="1:1" ht="121.5" customHeight="1">
      <c r="A56" s="190" t="s">
        <v>344</v>
      </c>
    </row>
    <row r="57" spans="1:1" ht="15">
      <c r="A57" s="181" t="s">
        <v>345</v>
      </c>
    </row>
    <row r="58" spans="1:1" ht="30">
      <c r="A58" s="181" t="s">
        <v>346</v>
      </c>
    </row>
    <row r="59" spans="1:1" ht="30.75">
      <c r="A59" s="192" t="s">
        <v>347</v>
      </c>
    </row>
    <row r="60" spans="1:1" ht="45">
      <c r="A60" s="181" t="s">
        <v>348</v>
      </c>
    </row>
    <row r="61" spans="1:1" ht="15">
      <c r="A61" s="192" t="s">
        <v>349</v>
      </c>
    </row>
    <row r="62" spans="1:1" ht="30.75">
      <c r="A62" s="192" t="s">
        <v>350</v>
      </c>
    </row>
    <row r="63" spans="1:1" ht="30.75">
      <c r="A63" s="192" t="s">
        <v>351</v>
      </c>
    </row>
    <row r="64" spans="1:1" ht="45">
      <c r="A64" s="192" t="s">
        <v>352</v>
      </c>
    </row>
    <row r="65" spans="1:1" ht="15">
      <c r="A65" s="191"/>
    </row>
    <row r="66" spans="1:1" ht="15">
      <c r="A66" s="189" t="s">
        <v>353</v>
      </c>
    </row>
    <row r="67" spans="1:1" ht="60">
      <c r="A67" s="181" t="s">
        <v>354</v>
      </c>
    </row>
    <row r="68" spans="1:1" ht="15">
      <c r="A68" s="181"/>
    </row>
    <row r="69" spans="1:1" ht="15">
      <c r="A69" s="189" t="s">
        <v>355</v>
      </c>
    </row>
    <row r="70" spans="1:1" ht="111" customHeight="1">
      <c r="A70" s="193" t="s">
        <v>356</v>
      </c>
    </row>
    <row r="71" spans="1:1" ht="15">
      <c r="A71" s="191"/>
    </row>
  </sheetData>
  <sheetProtection algorithmName="SHA-512" hashValue="Bvl0lNUPMTMuRXMij9q9QUCtF79dnZ0AjEdPi9hx+sLbRPoBnioSxNepfNBPJDorzN8/qdmKJlD0B/6BfWyGmQ==" saltValue="RtjaR8A/81PsFa+Az9oFCw==" spinCount="100000" sheet="1" objects="1" scenarios="1"/>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D35BA-662C-5345-AA52-032E381C8E3F}">
  <dimension ref="A1:IM107"/>
  <sheetViews>
    <sheetView tabSelected="1" view="pageBreakPreview" topLeftCell="B1" zoomScale="60" zoomScaleNormal="100" workbookViewId="0">
      <selection activeCell="G13" sqref="G13"/>
    </sheetView>
  </sheetViews>
  <sheetFormatPr defaultColWidth="11.5" defaultRowHeight="15"/>
  <cols>
    <col min="1" max="2" width="6.625" style="8" customWidth="1"/>
    <col min="3" max="3" width="8.625" style="8" customWidth="1"/>
    <col min="4" max="4" width="62.625" style="15" customWidth="1"/>
    <col min="5" max="5" width="6.625" style="11" customWidth="1"/>
    <col min="6" max="6" width="10.625" style="5" customWidth="1"/>
    <col min="7" max="7" width="13.625" style="5" customWidth="1"/>
    <col min="8" max="8" width="15.625" style="5" customWidth="1"/>
    <col min="9" max="9" width="8.875" style="6" customWidth="1"/>
    <col min="10" max="10" width="8.875" style="6" hidden="1" customWidth="1"/>
    <col min="11" max="82" width="8.875" style="6" customWidth="1"/>
    <col min="83" max="199" width="8.875" style="7" customWidth="1"/>
    <col min="200" max="223" width="8.875" style="6" customWidth="1"/>
    <col min="224" max="230" width="12.125" style="6" customWidth="1"/>
    <col min="231" max="247" width="12" style="6" customWidth="1"/>
    <col min="248" max="256" width="11.5" style="49"/>
    <col min="257" max="259" width="4.5" style="49" customWidth="1"/>
    <col min="260" max="260" width="62.5" style="49" customWidth="1"/>
    <col min="261" max="264" width="15.375" style="49" customWidth="1"/>
    <col min="265" max="479" width="8.875" style="49" customWidth="1"/>
    <col min="480" max="486" width="12.125" style="49" customWidth="1"/>
    <col min="487" max="503" width="12" style="49" customWidth="1"/>
    <col min="504" max="512" width="11.5" style="49"/>
    <col min="513" max="515" width="4.5" style="49" customWidth="1"/>
    <col min="516" max="516" width="62.5" style="49" customWidth="1"/>
    <col min="517" max="520" width="15.375" style="49" customWidth="1"/>
    <col min="521" max="735" width="8.875" style="49" customWidth="1"/>
    <col min="736" max="742" width="12.125" style="49" customWidth="1"/>
    <col min="743" max="759" width="12" style="49" customWidth="1"/>
    <col min="760" max="768" width="11.5" style="49"/>
    <col min="769" max="771" width="4.5" style="49" customWidth="1"/>
    <col min="772" max="772" width="62.5" style="49" customWidth="1"/>
    <col min="773" max="776" width="15.375" style="49" customWidth="1"/>
    <col min="777" max="991" width="8.875" style="49" customWidth="1"/>
    <col min="992" max="998" width="12.125" style="49" customWidth="1"/>
    <col min="999" max="1015" width="12" style="49" customWidth="1"/>
    <col min="1016" max="1024" width="11.5" style="49"/>
    <col min="1025" max="1027" width="4.5" style="49" customWidth="1"/>
    <col min="1028" max="1028" width="62.5" style="49" customWidth="1"/>
    <col min="1029" max="1032" width="15.375" style="49" customWidth="1"/>
    <col min="1033" max="1247" width="8.875" style="49" customWidth="1"/>
    <col min="1248" max="1254" width="12.125" style="49" customWidth="1"/>
    <col min="1255" max="1271" width="12" style="49" customWidth="1"/>
    <col min="1272" max="1280" width="11.5" style="49"/>
    <col min="1281" max="1283" width="4.5" style="49" customWidth="1"/>
    <col min="1284" max="1284" width="62.5" style="49" customWidth="1"/>
    <col min="1285" max="1288" width="15.375" style="49" customWidth="1"/>
    <col min="1289" max="1503" width="8.875" style="49" customWidth="1"/>
    <col min="1504" max="1510" width="12.125" style="49" customWidth="1"/>
    <col min="1511" max="1527" width="12" style="49" customWidth="1"/>
    <col min="1528" max="1536" width="11.5" style="49"/>
    <col min="1537" max="1539" width="4.5" style="49" customWidth="1"/>
    <col min="1540" max="1540" width="62.5" style="49" customWidth="1"/>
    <col min="1541" max="1544" width="15.375" style="49" customWidth="1"/>
    <col min="1545" max="1759" width="8.875" style="49" customWidth="1"/>
    <col min="1760" max="1766" width="12.125" style="49" customWidth="1"/>
    <col min="1767" max="1783" width="12" style="49" customWidth="1"/>
    <col min="1784" max="1792" width="11.5" style="49"/>
    <col min="1793" max="1795" width="4.5" style="49" customWidth="1"/>
    <col min="1796" max="1796" width="62.5" style="49" customWidth="1"/>
    <col min="1797" max="1800" width="15.375" style="49" customWidth="1"/>
    <col min="1801" max="2015" width="8.875" style="49" customWidth="1"/>
    <col min="2016" max="2022" width="12.125" style="49" customWidth="1"/>
    <col min="2023" max="2039" width="12" style="49" customWidth="1"/>
    <col min="2040" max="2048" width="11.5" style="49"/>
    <col min="2049" max="2051" width="4.5" style="49" customWidth="1"/>
    <col min="2052" max="2052" width="62.5" style="49" customWidth="1"/>
    <col min="2053" max="2056" width="15.375" style="49" customWidth="1"/>
    <col min="2057" max="2271" width="8.875" style="49" customWidth="1"/>
    <col min="2272" max="2278" width="12.125" style="49" customWidth="1"/>
    <col min="2279" max="2295" width="12" style="49" customWidth="1"/>
    <col min="2296" max="2304" width="11.5" style="49"/>
    <col min="2305" max="2307" width="4.5" style="49" customWidth="1"/>
    <col min="2308" max="2308" width="62.5" style="49" customWidth="1"/>
    <col min="2309" max="2312" width="15.375" style="49" customWidth="1"/>
    <col min="2313" max="2527" width="8.875" style="49" customWidth="1"/>
    <col min="2528" max="2534" width="12.125" style="49" customWidth="1"/>
    <col min="2535" max="2551" width="12" style="49" customWidth="1"/>
    <col min="2552" max="2560" width="11.5" style="49"/>
    <col min="2561" max="2563" width="4.5" style="49" customWidth="1"/>
    <col min="2564" max="2564" width="62.5" style="49" customWidth="1"/>
    <col min="2565" max="2568" width="15.375" style="49" customWidth="1"/>
    <col min="2569" max="2783" width="8.875" style="49" customWidth="1"/>
    <col min="2784" max="2790" width="12.125" style="49" customWidth="1"/>
    <col min="2791" max="2807" width="12" style="49" customWidth="1"/>
    <col min="2808" max="2816" width="11.5" style="49"/>
    <col min="2817" max="2819" width="4.5" style="49" customWidth="1"/>
    <col min="2820" max="2820" width="62.5" style="49" customWidth="1"/>
    <col min="2821" max="2824" width="15.375" style="49" customWidth="1"/>
    <col min="2825" max="3039" width="8.875" style="49" customWidth="1"/>
    <col min="3040" max="3046" width="12.125" style="49" customWidth="1"/>
    <col min="3047" max="3063" width="12" style="49" customWidth="1"/>
    <col min="3064" max="3072" width="11.5" style="49"/>
    <col min="3073" max="3075" width="4.5" style="49" customWidth="1"/>
    <col min="3076" max="3076" width="62.5" style="49" customWidth="1"/>
    <col min="3077" max="3080" width="15.375" style="49" customWidth="1"/>
    <col min="3081" max="3295" width="8.875" style="49" customWidth="1"/>
    <col min="3296" max="3302" width="12.125" style="49" customWidth="1"/>
    <col min="3303" max="3319" width="12" style="49" customWidth="1"/>
    <col min="3320" max="3328" width="11.5" style="49"/>
    <col min="3329" max="3331" width="4.5" style="49" customWidth="1"/>
    <col min="3332" max="3332" width="62.5" style="49" customWidth="1"/>
    <col min="3333" max="3336" width="15.375" style="49" customWidth="1"/>
    <col min="3337" max="3551" width="8.875" style="49" customWidth="1"/>
    <col min="3552" max="3558" width="12.125" style="49" customWidth="1"/>
    <col min="3559" max="3575" width="12" style="49" customWidth="1"/>
    <col min="3576" max="3584" width="11.5" style="49"/>
    <col min="3585" max="3587" width="4.5" style="49" customWidth="1"/>
    <col min="3588" max="3588" width="62.5" style="49" customWidth="1"/>
    <col min="3589" max="3592" width="15.375" style="49" customWidth="1"/>
    <col min="3593" max="3807" width="8.875" style="49" customWidth="1"/>
    <col min="3808" max="3814" width="12.125" style="49" customWidth="1"/>
    <col min="3815" max="3831" width="12" style="49" customWidth="1"/>
    <col min="3832" max="3840" width="11.5" style="49"/>
    <col min="3841" max="3843" width="4.5" style="49" customWidth="1"/>
    <col min="3844" max="3844" width="62.5" style="49" customWidth="1"/>
    <col min="3845" max="3848" width="15.375" style="49" customWidth="1"/>
    <col min="3849" max="4063" width="8.875" style="49" customWidth="1"/>
    <col min="4064" max="4070" width="12.125" style="49" customWidth="1"/>
    <col min="4071" max="4087" width="12" style="49" customWidth="1"/>
    <col min="4088" max="4096" width="11.5" style="49"/>
    <col min="4097" max="4099" width="4.5" style="49" customWidth="1"/>
    <col min="4100" max="4100" width="62.5" style="49" customWidth="1"/>
    <col min="4101" max="4104" width="15.375" style="49" customWidth="1"/>
    <col min="4105" max="4319" width="8.875" style="49" customWidth="1"/>
    <col min="4320" max="4326" width="12.125" style="49" customWidth="1"/>
    <col min="4327" max="4343" width="12" style="49" customWidth="1"/>
    <col min="4344" max="4352" width="11.5" style="49"/>
    <col min="4353" max="4355" width="4.5" style="49" customWidth="1"/>
    <col min="4356" max="4356" width="62.5" style="49" customWidth="1"/>
    <col min="4357" max="4360" width="15.375" style="49" customWidth="1"/>
    <col min="4361" max="4575" width="8.875" style="49" customWidth="1"/>
    <col min="4576" max="4582" width="12.125" style="49" customWidth="1"/>
    <col min="4583" max="4599" width="12" style="49" customWidth="1"/>
    <col min="4600" max="4608" width="11.5" style="49"/>
    <col min="4609" max="4611" width="4.5" style="49" customWidth="1"/>
    <col min="4612" max="4612" width="62.5" style="49" customWidth="1"/>
    <col min="4613" max="4616" width="15.375" style="49" customWidth="1"/>
    <col min="4617" max="4831" width="8.875" style="49" customWidth="1"/>
    <col min="4832" max="4838" width="12.125" style="49" customWidth="1"/>
    <col min="4839" max="4855" width="12" style="49" customWidth="1"/>
    <col min="4856" max="4864" width="11.5" style="49"/>
    <col min="4865" max="4867" width="4.5" style="49" customWidth="1"/>
    <col min="4868" max="4868" width="62.5" style="49" customWidth="1"/>
    <col min="4869" max="4872" width="15.375" style="49" customWidth="1"/>
    <col min="4873" max="5087" width="8.875" style="49" customWidth="1"/>
    <col min="5088" max="5094" width="12.125" style="49" customWidth="1"/>
    <col min="5095" max="5111" width="12" style="49" customWidth="1"/>
    <col min="5112" max="5120" width="11.5" style="49"/>
    <col min="5121" max="5123" width="4.5" style="49" customWidth="1"/>
    <col min="5124" max="5124" width="62.5" style="49" customWidth="1"/>
    <col min="5125" max="5128" width="15.375" style="49" customWidth="1"/>
    <col min="5129" max="5343" width="8.875" style="49" customWidth="1"/>
    <col min="5344" max="5350" width="12.125" style="49" customWidth="1"/>
    <col min="5351" max="5367" width="12" style="49" customWidth="1"/>
    <col min="5368" max="5376" width="11.5" style="49"/>
    <col min="5377" max="5379" width="4.5" style="49" customWidth="1"/>
    <col min="5380" max="5380" width="62.5" style="49" customWidth="1"/>
    <col min="5381" max="5384" width="15.375" style="49" customWidth="1"/>
    <col min="5385" max="5599" width="8.875" style="49" customWidth="1"/>
    <col min="5600" max="5606" width="12.125" style="49" customWidth="1"/>
    <col min="5607" max="5623" width="12" style="49" customWidth="1"/>
    <col min="5624" max="5632" width="11.5" style="49"/>
    <col min="5633" max="5635" width="4.5" style="49" customWidth="1"/>
    <col min="5636" max="5636" width="62.5" style="49" customWidth="1"/>
    <col min="5637" max="5640" width="15.375" style="49" customWidth="1"/>
    <col min="5641" max="5855" width="8.875" style="49" customWidth="1"/>
    <col min="5856" max="5862" width="12.125" style="49" customWidth="1"/>
    <col min="5863" max="5879" width="12" style="49" customWidth="1"/>
    <col min="5880" max="5888" width="11.5" style="49"/>
    <col min="5889" max="5891" width="4.5" style="49" customWidth="1"/>
    <col min="5892" max="5892" width="62.5" style="49" customWidth="1"/>
    <col min="5893" max="5896" width="15.375" style="49" customWidth="1"/>
    <col min="5897" max="6111" width="8.875" style="49" customWidth="1"/>
    <col min="6112" max="6118" width="12.125" style="49" customWidth="1"/>
    <col min="6119" max="6135" width="12" style="49" customWidth="1"/>
    <col min="6136" max="6144" width="11.5" style="49"/>
    <col min="6145" max="6147" width="4.5" style="49" customWidth="1"/>
    <col min="6148" max="6148" width="62.5" style="49" customWidth="1"/>
    <col min="6149" max="6152" width="15.375" style="49" customWidth="1"/>
    <col min="6153" max="6367" width="8.875" style="49" customWidth="1"/>
    <col min="6368" max="6374" width="12.125" style="49" customWidth="1"/>
    <col min="6375" max="6391" width="12" style="49" customWidth="1"/>
    <col min="6392" max="6400" width="11.5" style="49"/>
    <col min="6401" max="6403" width="4.5" style="49" customWidth="1"/>
    <col min="6404" max="6404" width="62.5" style="49" customWidth="1"/>
    <col min="6405" max="6408" width="15.375" style="49" customWidth="1"/>
    <col min="6409" max="6623" width="8.875" style="49" customWidth="1"/>
    <col min="6624" max="6630" width="12.125" style="49" customWidth="1"/>
    <col min="6631" max="6647" width="12" style="49" customWidth="1"/>
    <col min="6648" max="6656" width="11.5" style="49"/>
    <col min="6657" max="6659" width="4.5" style="49" customWidth="1"/>
    <col min="6660" max="6660" width="62.5" style="49" customWidth="1"/>
    <col min="6661" max="6664" width="15.375" style="49" customWidth="1"/>
    <col min="6665" max="6879" width="8.875" style="49" customWidth="1"/>
    <col min="6880" max="6886" width="12.125" style="49" customWidth="1"/>
    <col min="6887" max="6903" width="12" style="49" customWidth="1"/>
    <col min="6904" max="6912" width="11.5" style="49"/>
    <col min="6913" max="6915" width="4.5" style="49" customWidth="1"/>
    <col min="6916" max="6916" width="62.5" style="49" customWidth="1"/>
    <col min="6917" max="6920" width="15.375" style="49" customWidth="1"/>
    <col min="6921" max="7135" width="8.875" style="49" customWidth="1"/>
    <col min="7136" max="7142" width="12.125" style="49" customWidth="1"/>
    <col min="7143" max="7159" width="12" style="49" customWidth="1"/>
    <col min="7160" max="7168" width="11.5" style="49"/>
    <col min="7169" max="7171" width="4.5" style="49" customWidth="1"/>
    <col min="7172" max="7172" width="62.5" style="49" customWidth="1"/>
    <col min="7173" max="7176" width="15.375" style="49" customWidth="1"/>
    <col min="7177" max="7391" width="8.875" style="49" customWidth="1"/>
    <col min="7392" max="7398" width="12.125" style="49" customWidth="1"/>
    <col min="7399" max="7415" width="12" style="49" customWidth="1"/>
    <col min="7416" max="7424" width="11.5" style="49"/>
    <col min="7425" max="7427" width="4.5" style="49" customWidth="1"/>
    <col min="7428" max="7428" width="62.5" style="49" customWidth="1"/>
    <col min="7429" max="7432" width="15.375" style="49" customWidth="1"/>
    <col min="7433" max="7647" width="8.875" style="49" customWidth="1"/>
    <col min="7648" max="7654" width="12.125" style="49" customWidth="1"/>
    <col min="7655" max="7671" width="12" style="49" customWidth="1"/>
    <col min="7672" max="7680" width="11.5" style="49"/>
    <col min="7681" max="7683" width="4.5" style="49" customWidth="1"/>
    <col min="7684" max="7684" width="62.5" style="49" customWidth="1"/>
    <col min="7685" max="7688" width="15.375" style="49" customWidth="1"/>
    <col min="7689" max="7903" width="8.875" style="49" customWidth="1"/>
    <col min="7904" max="7910" width="12.125" style="49" customWidth="1"/>
    <col min="7911" max="7927" width="12" style="49" customWidth="1"/>
    <col min="7928" max="7936" width="11.5" style="49"/>
    <col min="7937" max="7939" width="4.5" style="49" customWidth="1"/>
    <col min="7940" max="7940" width="62.5" style="49" customWidth="1"/>
    <col min="7941" max="7944" width="15.375" style="49" customWidth="1"/>
    <col min="7945" max="8159" width="8.875" style="49" customWidth="1"/>
    <col min="8160" max="8166" width="12.125" style="49" customWidth="1"/>
    <col min="8167" max="8183" width="12" style="49" customWidth="1"/>
    <col min="8184" max="8192" width="11.5" style="49"/>
    <col min="8193" max="8195" width="4.5" style="49" customWidth="1"/>
    <col min="8196" max="8196" width="62.5" style="49" customWidth="1"/>
    <col min="8197" max="8200" width="15.375" style="49" customWidth="1"/>
    <col min="8201" max="8415" width="8.875" style="49" customWidth="1"/>
    <col min="8416" max="8422" width="12.125" style="49" customWidth="1"/>
    <col min="8423" max="8439" width="12" style="49" customWidth="1"/>
    <col min="8440" max="8448" width="11.5" style="49"/>
    <col min="8449" max="8451" width="4.5" style="49" customWidth="1"/>
    <col min="8452" max="8452" width="62.5" style="49" customWidth="1"/>
    <col min="8453" max="8456" width="15.375" style="49" customWidth="1"/>
    <col min="8457" max="8671" width="8.875" style="49" customWidth="1"/>
    <col min="8672" max="8678" width="12.125" style="49" customWidth="1"/>
    <col min="8679" max="8695" width="12" style="49" customWidth="1"/>
    <col min="8696" max="8704" width="11.5" style="49"/>
    <col min="8705" max="8707" width="4.5" style="49" customWidth="1"/>
    <col min="8708" max="8708" width="62.5" style="49" customWidth="1"/>
    <col min="8709" max="8712" width="15.375" style="49" customWidth="1"/>
    <col min="8713" max="8927" width="8.875" style="49" customWidth="1"/>
    <col min="8928" max="8934" width="12.125" style="49" customWidth="1"/>
    <col min="8935" max="8951" width="12" style="49" customWidth="1"/>
    <col min="8952" max="8960" width="11.5" style="49"/>
    <col min="8961" max="8963" width="4.5" style="49" customWidth="1"/>
    <col min="8964" max="8964" width="62.5" style="49" customWidth="1"/>
    <col min="8965" max="8968" width="15.375" style="49" customWidth="1"/>
    <col min="8969" max="9183" width="8.875" style="49" customWidth="1"/>
    <col min="9184" max="9190" width="12.125" style="49" customWidth="1"/>
    <col min="9191" max="9207" width="12" style="49" customWidth="1"/>
    <col min="9208" max="9216" width="11.5" style="49"/>
    <col min="9217" max="9219" width="4.5" style="49" customWidth="1"/>
    <col min="9220" max="9220" width="62.5" style="49" customWidth="1"/>
    <col min="9221" max="9224" width="15.375" style="49" customWidth="1"/>
    <col min="9225" max="9439" width="8.875" style="49" customWidth="1"/>
    <col min="9440" max="9446" width="12.125" style="49" customWidth="1"/>
    <col min="9447" max="9463" width="12" style="49" customWidth="1"/>
    <col min="9464" max="9472" width="11.5" style="49"/>
    <col min="9473" max="9475" width="4.5" style="49" customWidth="1"/>
    <col min="9476" max="9476" width="62.5" style="49" customWidth="1"/>
    <col min="9477" max="9480" width="15.375" style="49" customWidth="1"/>
    <col min="9481" max="9695" width="8.875" style="49" customWidth="1"/>
    <col min="9696" max="9702" width="12.125" style="49" customWidth="1"/>
    <col min="9703" max="9719" width="12" style="49" customWidth="1"/>
    <col min="9720" max="9728" width="11.5" style="49"/>
    <col min="9729" max="9731" width="4.5" style="49" customWidth="1"/>
    <col min="9732" max="9732" width="62.5" style="49" customWidth="1"/>
    <col min="9733" max="9736" width="15.375" style="49" customWidth="1"/>
    <col min="9737" max="9951" width="8.875" style="49" customWidth="1"/>
    <col min="9952" max="9958" width="12.125" style="49" customWidth="1"/>
    <col min="9959" max="9975" width="12" style="49" customWidth="1"/>
    <col min="9976" max="9984" width="11.5" style="49"/>
    <col min="9985" max="9987" width="4.5" style="49" customWidth="1"/>
    <col min="9988" max="9988" width="62.5" style="49" customWidth="1"/>
    <col min="9989" max="9992" width="15.375" style="49" customWidth="1"/>
    <col min="9993" max="10207" width="8.875" style="49" customWidth="1"/>
    <col min="10208" max="10214" width="12.125" style="49" customWidth="1"/>
    <col min="10215" max="10231" width="12" style="49" customWidth="1"/>
    <col min="10232" max="10240" width="11.5" style="49"/>
    <col min="10241" max="10243" width="4.5" style="49" customWidth="1"/>
    <col min="10244" max="10244" width="62.5" style="49" customWidth="1"/>
    <col min="10245" max="10248" width="15.375" style="49" customWidth="1"/>
    <col min="10249" max="10463" width="8.875" style="49" customWidth="1"/>
    <col min="10464" max="10470" width="12.125" style="49" customWidth="1"/>
    <col min="10471" max="10487" width="12" style="49" customWidth="1"/>
    <col min="10488" max="10496" width="11.5" style="49"/>
    <col min="10497" max="10499" width="4.5" style="49" customWidth="1"/>
    <col min="10500" max="10500" width="62.5" style="49" customWidth="1"/>
    <col min="10501" max="10504" width="15.375" style="49" customWidth="1"/>
    <col min="10505" max="10719" width="8.875" style="49" customWidth="1"/>
    <col min="10720" max="10726" width="12.125" style="49" customWidth="1"/>
    <col min="10727" max="10743" width="12" style="49" customWidth="1"/>
    <col min="10744" max="10752" width="11.5" style="49"/>
    <col min="10753" max="10755" width="4.5" style="49" customWidth="1"/>
    <col min="10756" max="10756" width="62.5" style="49" customWidth="1"/>
    <col min="10757" max="10760" width="15.375" style="49" customWidth="1"/>
    <col min="10761" max="10975" width="8.875" style="49" customWidth="1"/>
    <col min="10976" max="10982" width="12.125" style="49" customWidth="1"/>
    <col min="10983" max="10999" width="12" style="49" customWidth="1"/>
    <col min="11000" max="11008" width="11.5" style="49"/>
    <col min="11009" max="11011" width="4.5" style="49" customWidth="1"/>
    <col min="11012" max="11012" width="62.5" style="49" customWidth="1"/>
    <col min="11013" max="11016" width="15.375" style="49" customWidth="1"/>
    <col min="11017" max="11231" width="8.875" style="49" customWidth="1"/>
    <col min="11232" max="11238" width="12.125" style="49" customWidth="1"/>
    <col min="11239" max="11255" width="12" style="49" customWidth="1"/>
    <col min="11256" max="11264" width="11.5" style="49"/>
    <col min="11265" max="11267" width="4.5" style="49" customWidth="1"/>
    <col min="11268" max="11268" width="62.5" style="49" customWidth="1"/>
    <col min="11269" max="11272" width="15.375" style="49" customWidth="1"/>
    <col min="11273" max="11487" width="8.875" style="49" customWidth="1"/>
    <col min="11488" max="11494" width="12.125" style="49" customWidth="1"/>
    <col min="11495" max="11511" width="12" style="49" customWidth="1"/>
    <col min="11512" max="11520" width="11.5" style="49"/>
    <col min="11521" max="11523" width="4.5" style="49" customWidth="1"/>
    <col min="11524" max="11524" width="62.5" style="49" customWidth="1"/>
    <col min="11525" max="11528" width="15.375" style="49" customWidth="1"/>
    <col min="11529" max="11743" width="8.875" style="49" customWidth="1"/>
    <col min="11744" max="11750" width="12.125" style="49" customWidth="1"/>
    <col min="11751" max="11767" width="12" style="49" customWidth="1"/>
    <col min="11768" max="11776" width="11.5" style="49"/>
    <col min="11777" max="11779" width="4.5" style="49" customWidth="1"/>
    <col min="11780" max="11780" width="62.5" style="49" customWidth="1"/>
    <col min="11781" max="11784" width="15.375" style="49" customWidth="1"/>
    <col min="11785" max="11999" width="8.875" style="49" customWidth="1"/>
    <col min="12000" max="12006" width="12.125" style="49" customWidth="1"/>
    <col min="12007" max="12023" width="12" style="49" customWidth="1"/>
    <col min="12024" max="12032" width="11.5" style="49"/>
    <col min="12033" max="12035" width="4.5" style="49" customWidth="1"/>
    <col min="12036" max="12036" width="62.5" style="49" customWidth="1"/>
    <col min="12037" max="12040" width="15.375" style="49" customWidth="1"/>
    <col min="12041" max="12255" width="8.875" style="49" customWidth="1"/>
    <col min="12256" max="12262" width="12.125" style="49" customWidth="1"/>
    <col min="12263" max="12279" width="12" style="49" customWidth="1"/>
    <col min="12280" max="12288" width="11.5" style="49"/>
    <col min="12289" max="12291" width="4.5" style="49" customWidth="1"/>
    <col min="12292" max="12292" width="62.5" style="49" customWidth="1"/>
    <col min="12293" max="12296" width="15.375" style="49" customWidth="1"/>
    <col min="12297" max="12511" width="8.875" style="49" customWidth="1"/>
    <col min="12512" max="12518" width="12.125" style="49" customWidth="1"/>
    <col min="12519" max="12535" width="12" style="49" customWidth="1"/>
    <col min="12536" max="12544" width="11.5" style="49"/>
    <col min="12545" max="12547" width="4.5" style="49" customWidth="1"/>
    <col min="12548" max="12548" width="62.5" style="49" customWidth="1"/>
    <col min="12549" max="12552" width="15.375" style="49" customWidth="1"/>
    <col min="12553" max="12767" width="8.875" style="49" customWidth="1"/>
    <col min="12768" max="12774" width="12.125" style="49" customWidth="1"/>
    <col min="12775" max="12791" width="12" style="49" customWidth="1"/>
    <col min="12792" max="12800" width="11.5" style="49"/>
    <col min="12801" max="12803" width="4.5" style="49" customWidth="1"/>
    <col min="12804" max="12804" width="62.5" style="49" customWidth="1"/>
    <col min="12805" max="12808" width="15.375" style="49" customWidth="1"/>
    <col min="12809" max="13023" width="8.875" style="49" customWidth="1"/>
    <col min="13024" max="13030" width="12.125" style="49" customWidth="1"/>
    <col min="13031" max="13047" width="12" style="49" customWidth="1"/>
    <col min="13048" max="13056" width="11.5" style="49"/>
    <col min="13057" max="13059" width="4.5" style="49" customWidth="1"/>
    <col min="13060" max="13060" width="62.5" style="49" customWidth="1"/>
    <col min="13061" max="13064" width="15.375" style="49" customWidth="1"/>
    <col min="13065" max="13279" width="8.875" style="49" customWidth="1"/>
    <col min="13280" max="13286" width="12.125" style="49" customWidth="1"/>
    <col min="13287" max="13303" width="12" style="49" customWidth="1"/>
    <col min="13304" max="13312" width="11.5" style="49"/>
    <col min="13313" max="13315" width="4.5" style="49" customWidth="1"/>
    <col min="13316" max="13316" width="62.5" style="49" customWidth="1"/>
    <col min="13317" max="13320" width="15.375" style="49" customWidth="1"/>
    <col min="13321" max="13535" width="8.875" style="49" customWidth="1"/>
    <col min="13536" max="13542" width="12.125" style="49" customWidth="1"/>
    <col min="13543" max="13559" width="12" style="49" customWidth="1"/>
    <col min="13560" max="13568" width="11.5" style="49"/>
    <col min="13569" max="13571" width="4.5" style="49" customWidth="1"/>
    <col min="13572" max="13572" width="62.5" style="49" customWidth="1"/>
    <col min="13573" max="13576" width="15.375" style="49" customWidth="1"/>
    <col min="13577" max="13791" width="8.875" style="49" customWidth="1"/>
    <col min="13792" max="13798" width="12.125" style="49" customWidth="1"/>
    <col min="13799" max="13815" width="12" style="49" customWidth="1"/>
    <col min="13816" max="13824" width="11.5" style="49"/>
    <col min="13825" max="13827" width="4.5" style="49" customWidth="1"/>
    <col min="13828" max="13828" width="62.5" style="49" customWidth="1"/>
    <col min="13829" max="13832" width="15.375" style="49" customWidth="1"/>
    <col min="13833" max="14047" width="8.875" style="49" customWidth="1"/>
    <col min="14048" max="14054" width="12.125" style="49" customWidth="1"/>
    <col min="14055" max="14071" width="12" style="49" customWidth="1"/>
    <col min="14072" max="14080" width="11.5" style="49"/>
    <col min="14081" max="14083" width="4.5" style="49" customWidth="1"/>
    <col min="14084" max="14084" width="62.5" style="49" customWidth="1"/>
    <col min="14085" max="14088" width="15.375" style="49" customWidth="1"/>
    <col min="14089" max="14303" width="8.875" style="49" customWidth="1"/>
    <col min="14304" max="14310" width="12.125" style="49" customWidth="1"/>
    <col min="14311" max="14327" width="12" style="49" customWidth="1"/>
    <col min="14328" max="14336" width="11.5" style="49"/>
    <col min="14337" max="14339" width="4.5" style="49" customWidth="1"/>
    <col min="14340" max="14340" width="62.5" style="49" customWidth="1"/>
    <col min="14341" max="14344" width="15.375" style="49" customWidth="1"/>
    <col min="14345" max="14559" width="8.875" style="49" customWidth="1"/>
    <col min="14560" max="14566" width="12.125" style="49" customWidth="1"/>
    <col min="14567" max="14583" width="12" style="49" customWidth="1"/>
    <col min="14584" max="14592" width="11.5" style="49"/>
    <col min="14593" max="14595" width="4.5" style="49" customWidth="1"/>
    <col min="14596" max="14596" width="62.5" style="49" customWidth="1"/>
    <col min="14597" max="14600" width="15.375" style="49" customWidth="1"/>
    <col min="14601" max="14815" width="8.875" style="49" customWidth="1"/>
    <col min="14816" max="14822" width="12.125" style="49" customWidth="1"/>
    <col min="14823" max="14839" width="12" style="49" customWidth="1"/>
    <col min="14840" max="14848" width="11.5" style="49"/>
    <col min="14849" max="14851" width="4.5" style="49" customWidth="1"/>
    <col min="14852" max="14852" width="62.5" style="49" customWidth="1"/>
    <col min="14853" max="14856" width="15.375" style="49" customWidth="1"/>
    <col min="14857" max="15071" width="8.875" style="49" customWidth="1"/>
    <col min="15072" max="15078" width="12.125" style="49" customWidth="1"/>
    <col min="15079" max="15095" width="12" style="49" customWidth="1"/>
    <col min="15096" max="15104" width="11.5" style="49"/>
    <col min="15105" max="15107" width="4.5" style="49" customWidth="1"/>
    <col min="15108" max="15108" width="62.5" style="49" customWidth="1"/>
    <col min="15109" max="15112" width="15.375" style="49" customWidth="1"/>
    <col min="15113" max="15327" width="8.875" style="49" customWidth="1"/>
    <col min="15328" max="15334" width="12.125" style="49" customWidth="1"/>
    <col min="15335" max="15351" width="12" style="49" customWidth="1"/>
    <col min="15352" max="15360" width="11.5" style="49"/>
    <col min="15361" max="15363" width="4.5" style="49" customWidth="1"/>
    <col min="15364" max="15364" width="62.5" style="49" customWidth="1"/>
    <col min="15365" max="15368" width="15.375" style="49" customWidth="1"/>
    <col min="15369" max="15583" width="8.875" style="49" customWidth="1"/>
    <col min="15584" max="15590" width="12.125" style="49" customWidth="1"/>
    <col min="15591" max="15607" width="12" style="49" customWidth="1"/>
    <col min="15608" max="15616" width="11.5" style="49"/>
    <col min="15617" max="15619" width="4.5" style="49" customWidth="1"/>
    <col min="15620" max="15620" width="62.5" style="49" customWidth="1"/>
    <col min="15621" max="15624" width="15.375" style="49" customWidth="1"/>
    <col min="15625" max="15839" width="8.875" style="49" customWidth="1"/>
    <col min="15840" max="15846" width="12.125" style="49" customWidth="1"/>
    <col min="15847" max="15863" width="12" style="49" customWidth="1"/>
    <col min="15864" max="15872" width="11.5" style="49"/>
    <col min="15873" max="15875" width="4.5" style="49" customWidth="1"/>
    <col min="15876" max="15876" width="62.5" style="49" customWidth="1"/>
    <col min="15877" max="15880" width="15.375" style="49" customWidth="1"/>
    <col min="15881" max="16095" width="8.875" style="49" customWidth="1"/>
    <col min="16096" max="16102" width="12.125" style="49" customWidth="1"/>
    <col min="16103" max="16119" width="12" style="49" customWidth="1"/>
    <col min="16120" max="16128" width="11.5" style="49"/>
    <col min="16129" max="16131" width="4.5" style="49" customWidth="1"/>
    <col min="16132" max="16132" width="62.5" style="49" customWidth="1"/>
    <col min="16133" max="16136" width="15.375" style="49" customWidth="1"/>
    <col min="16137" max="16351" width="8.875" style="49" customWidth="1"/>
    <col min="16352" max="16358" width="12.125" style="49" customWidth="1"/>
    <col min="16359" max="16375" width="12" style="49" customWidth="1"/>
    <col min="16376" max="16384" width="11.5" style="49"/>
  </cols>
  <sheetData>
    <row r="1" spans="1:247" s="7" customFormat="1">
      <c r="A1" s="1"/>
      <c r="B1" s="1"/>
      <c r="C1" s="1"/>
      <c r="D1" s="2" t="s">
        <v>188</v>
      </c>
      <c r="E1" s="3"/>
      <c r="F1" s="4"/>
      <c r="G1" s="5"/>
      <c r="H1" s="5"/>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row>
    <row r="3" spans="1:247" s="7" customFormat="1">
      <c r="A3" s="8"/>
      <c r="B3" s="9" t="s">
        <v>185</v>
      </c>
      <c r="C3" s="9"/>
      <c r="D3" s="10" t="s">
        <v>1</v>
      </c>
      <c r="E3" s="11"/>
      <c r="F3" s="5"/>
      <c r="G3" s="5"/>
      <c r="H3" s="12">
        <f>$H$43</f>
        <v>0</v>
      </c>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row>
    <row r="4" spans="1:247" s="7" customFormat="1">
      <c r="A4" s="8"/>
      <c r="B4" s="9" t="s">
        <v>180</v>
      </c>
      <c r="C4" s="9"/>
      <c r="D4" s="10" t="s">
        <v>183</v>
      </c>
      <c r="E4" s="11"/>
      <c r="F4" s="5"/>
      <c r="G4" s="5"/>
      <c r="H4" s="12">
        <f>$H$67</f>
        <v>0</v>
      </c>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row>
    <row r="5" spans="1:247" s="7" customFormat="1">
      <c r="A5" s="8"/>
      <c r="B5" s="9" t="s">
        <v>181</v>
      </c>
      <c r="C5" s="9"/>
      <c r="D5" s="10" t="s">
        <v>184</v>
      </c>
      <c r="E5" s="11"/>
      <c r="F5" s="5"/>
      <c r="G5" s="5"/>
      <c r="H5" s="12">
        <f>$H$95</f>
        <v>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row>
    <row r="6" spans="1:247" s="7" customFormat="1">
      <c r="A6" s="8"/>
      <c r="B6" s="9" t="s">
        <v>182</v>
      </c>
      <c r="C6" s="9"/>
      <c r="D6" s="10" t="s">
        <v>187</v>
      </c>
      <c r="E6" s="11"/>
      <c r="F6" s="5"/>
      <c r="G6" s="5"/>
      <c r="H6" s="12">
        <f>$H$107</f>
        <v>0</v>
      </c>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row>
    <row r="7" spans="1:247" s="7" customFormat="1">
      <c r="A7" s="8"/>
      <c r="B7" s="8"/>
      <c r="C7" s="14"/>
      <c r="D7" s="142" t="s">
        <v>203</v>
      </c>
      <c r="E7" s="141"/>
      <c r="F7" s="5"/>
      <c r="G7" s="5"/>
      <c r="H7" s="143">
        <f>H3+H4+H5+H6</f>
        <v>0</v>
      </c>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row>
    <row r="8" spans="1:247" s="7" customFormat="1">
      <c r="A8" s="8"/>
      <c r="B8" s="8"/>
      <c r="C8" s="14"/>
      <c r="D8" s="15"/>
      <c r="E8" s="11"/>
      <c r="F8" s="5"/>
      <c r="G8" s="5"/>
      <c r="H8" s="1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row>
    <row r="9" spans="1:247" s="7" customFormat="1">
      <c r="A9" s="8"/>
      <c r="B9" s="8"/>
      <c r="C9" s="17"/>
      <c r="D9" s="18" t="s">
        <v>6</v>
      </c>
      <c r="E9" s="11"/>
      <c r="F9" s="5"/>
      <c r="G9" s="5"/>
      <c r="H9" s="1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row>
    <row r="10" spans="1:247" s="7" customFormat="1">
      <c r="A10" s="8"/>
      <c r="B10" s="8"/>
      <c r="C10" s="17"/>
      <c r="D10" s="18"/>
      <c r="E10" s="11"/>
      <c r="F10" s="5"/>
      <c r="G10" s="5"/>
      <c r="H10" s="1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row>
    <row r="11" spans="1:247" s="7" customFormat="1" ht="25.5">
      <c r="A11" s="8"/>
      <c r="B11" s="8"/>
      <c r="C11" s="17" t="s">
        <v>7</v>
      </c>
      <c r="D11" s="19" t="s">
        <v>8</v>
      </c>
      <c r="E11" s="11"/>
      <c r="F11" s="5"/>
      <c r="G11" s="5"/>
      <c r="H11" s="1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row>
    <row r="12" spans="1:247" s="7" customFormat="1" ht="38.25">
      <c r="A12" s="8"/>
      <c r="B12" s="8"/>
      <c r="C12" s="17" t="s">
        <v>7</v>
      </c>
      <c r="D12" s="20" t="s">
        <v>9</v>
      </c>
      <c r="E12" s="11"/>
      <c r="F12" s="5"/>
      <c r="G12" s="5"/>
      <c r="H12" s="1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row>
    <row r="13" spans="1:247" s="7" customFormat="1" ht="38.25">
      <c r="A13" s="8"/>
      <c r="B13" s="8"/>
      <c r="C13" s="17" t="s">
        <v>7</v>
      </c>
      <c r="D13" s="20" t="s">
        <v>10</v>
      </c>
      <c r="E13" s="11"/>
      <c r="F13" s="5"/>
      <c r="G13" s="5"/>
      <c r="H13" s="1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row>
    <row r="14" spans="1:247" s="7" customFormat="1" ht="38.25">
      <c r="A14" s="8"/>
      <c r="B14" s="8"/>
      <c r="C14" s="17" t="s">
        <v>7</v>
      </c>
      <c r="D14" s="20" t="s">
        <v>11</v>
      </c>
      <c r="E14" s="11"/>
      <c r="F14" s="5"/>
      <c r="G14" s="5"/>
      <c r="H14" s="1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row>
    <row r="15" spans="1:247" s="7" customFormat="1" ht="51">
      <c r="A15" s="8"/>
      <c r="B15" s="8"/>
      <c r="C15" s="17" t="s">
        <v>7</v>
      </c>
      <c r="D15" s="20" t="s">
        <v>12</v>
      </c>
      <c r="E15" s="11"/>
      <c r="F15" s="5"/>
      <c r="G15" s="5"/>
      <c r="H15" s="1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row>
    <row r="16" spans="1:247" s="7" customFormat="1" ht="25.5">
      <c r="A16" s="8"/>
      <c r="B16" s="8"/>
      <c r="C16" s="17" t="s">
        <v>7</v>
      </c>
      <c r="D16" s="21" t="s">
        <v>13</v>
      </c>
      <c r="E16" s="11"/>
      <c r="F16" s="5"/>
      <c r="G16" s="5"/>
      <c r="H16" s="1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row>
    <row r="17" spans="1:247" s="7" customFormat="1" ht="38.25">
      <c r="A17" s="8"/>
      <c r="B17" s="8"/>
      <c r="C17" s="17" t="s">
        <v>7</v>
      </c>
      <c r="D17" s="18" t="s">
        <v>14</v>
      </c>
      <c r="E17" s="11"/>
      <c r="F17" s="5"/>
      <c r="G17" s="5"/>
      <c r="H17" s="1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row>
    <row r="18" spans="1:247" s="7" customFormat="1" ht="25.5">
      <c r="A18" s="8"/>
      <c r="B18" s="8"/>
      <c r="C18" s="17" t="s">
        <v>7</v>
      </c>
      <c r="D18" s="22" t="s">
        <v>15</v>
      </c>
      <c r="E18" s="11"/>
      <c r="F18" s="5"/>
      <c r="G18" s="5"/>
      <c r="H18" s="1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row>
    <row r="19" spans="1:247" s="7" customFormat="1" ht="51">
      <c r="A19" s="8"/>
      <c r="B19" s="8"/>
      <c r="C19" s="17" t="s">
        <v>7</v>
      </c>
      <c r="D19" s="22" t="s">
        <v>16</v>
      </c>
      <c r="E19" s="11"/>
      <c r="F19" s="5"/>
      <c r="G19" s="5"/>
      <c r="H19" s="1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row>
    <row r="20" spans="1:247" s="7" customFormat="1" ht="25.5">
      <c r="A20" s="8"/>
      <c r="B20" s="8"/>
      <c r="C20" s="17" t="s">
        <v>7</v>
      </c>
      <c r="D20" s="22" t="s">
        <v>17</v>
      </c>
      <c r="E20" s="11"/>
      <c r="F20" s="5"/>
      <c r="G20" s="5"/>
      <c r="H20" s="1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row>
    <row r="21" spans="1:247" s="7" customFormat="1">
      <c r="A21" s="8"/>
      <c r="B21" s="8"/>
      <c r="C21" s="17" t="s">
        <v>7</v>
      </c>
      <c r="D21" s="22" t="s">
        <v>18</v>
      </c>
      <c r="E21" s="11"/>
      <c r="F21" s="5"/>
      <c r="G21" s="5"/>
      <c r="H21" s="1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row>
    <row r="22" spans="1:247" s="7" customFormat="1">
      <c r="A22" s="8"/>
      <c r="B22" s="8"/>
      <c r="C22" s="14"/>
      <c r="D22" s="15"/>
      <c r="E22" s="11"/>
      <c r="F22" s="5"/>
      <c r="G22" s="5"/>
      <c r="H22" s="1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row>
    <row r="23" spans="1:247" s="7" customFormat="1" ht="15.75" thickBot="1">
      <c r="A23" s="8"/>
      <c r="B23" s="8"/>
      <c r="C23" s="8"/>
      <c r="D23" s="23"/>
      <c r="E23" s="11"/>
      <c r="F23" s="5"/>
      <c r="G23" s="5"/>
      <c r="H23" s="5"/>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row>
    <row r="24" spans="1:247" s="7" customFormat="1" ht="15.75" thickBot="1">
      <c r="A24" s="24" t="s">
        <v>19</v>
      </c>
      <c r="B24" s="25"/>
      <c r="C24" s="26"/>
      <c r="D24" s="27" t="s">
        <v>20</v>
      </c>
      <c r="E24" s="28" t="s">
        <v>21</v>
      </c>
      <c r="F24" s="29" t="s">
        <v>22</v>
      </c>
      <c r="G24" s="29" t="s">
        <v>23</v>
      </c>
      <c r="H24" s="30" t="s">
        <v>24</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row>
    <row r="25" spans="1:247" s="7" customFormat="1">
      <c r="A25" s="14"/>
      <c r="B25" s="14"/>
      <c r="C25" s="14"/>
      <c r="D25" s="31"/>
      <c r="E25" s="32"/>
      <c r="F25" s="33"/>
      <c r="G25" s="33"/>
      <c r="H25" s="34"/>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row>
    <row r="26" spans="1:247" s="42" customFormat="1">
      <c r="A26" s="35"/>
      <c r="B26" s="35" t="s">
        <v>185</v>
      </c>
      <c r="C26" s="36"/>
      <c r="D26" s="37" t="s">
        <v>1</v>
      </c>
      <c r="E26" s="38"/>
      <c r="F26" s="39"/>
      <c r="G26" s="39"/>
      <c r="H26" s="39"/>
      <c r="I26" s="40"/>
      <c r="J26" s="40"/>
      <c r="K26" s="6"/>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c r="BZ26" s="40"/>
      <c r="CA26" s="40"/>
      <c r="CB26" s="40"/>
      <c r="CC26" s="40"/>
      <c r="CD26" s="40"/>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0"/>
      <c r="GS26" s="40"/>
      <c r="GT26" s="40"/>
      <c r="GU26" s="40"/>
      <c r="GV26" s="40"/>
      <c r="GW26" s="40"/>
      <c r="GX26" s="40"/>
      <c r="GY26" s="40"/>
      <c r="GZ26" s="40"/>
      <c r="HA26" s="40"/>
      <c r="HB26" s="40"/>
      <c r="HC26" s="40"/>
      <c r="HD26" s="40"/>
      <c r="HE26" s="40"/>
      <c r="HF26" s="40"/>
      <c r="HG26" s="40"/>
      <c r="HH26" s="40"/>
      <c r="HI26" s="40"/>
      <c r="HJ26" s="40"/>
      <c r="HK26" s="40"/>
      <c r="HL26" s="40"/>
      <c r="HM26" s="40"/>
      <c r="HN26" s="40"/>
      <c r="HO26" s="40"/>
      <c r="HP26" s="40"/>
      <c r="HQ26" s="40"/>
      <c r="HR26" s="40"/>
      <c r="HS26" s="40"/>
      <c r="HT26" s="40"/>
      <c r="HU26" s="40"/>
      <c r="HV26" s="40"/>
      <c r="HW26" s="40"/>
      <c r="HX26" s="40"/>
      <c r="HY26" s="40"/>
      <c r="HZ26" s="40"/>
      <c r="IA26" s="40"/>
      <c r="IB26" s="40"/>
      <c r="IC26" s="40"/>
      <c r="ID26" s="40"/>
      <c r="IE26" s="40"/>
      <c r="IF26" s="40"/>
      <c r="IG26" s="40"/>
      <c r="IH26" s="40"/>
      <c r="II26" s="40"/>
      <c r="IJ26" s="40"/>
      <c r="IK26" s="40"/>
      <c r="IL26" s="40"/>
      <c r="IM26" s="40"/>
    </row>
    <row r="27" spans="1:247" ht="242.25">
      <c r="A27" s="9" t="s">
        <v>25</v>
      </c>
      <c r="B27" s="9" t="s">
        <v>185</v>
      </c>
      <c r="C27" s="43" t="s">
        <v>26</v>
      </c>
      <c r="D27" s="44" t="s">
        <v>43</v>
      </c>
      <c r="E27" s="45" t="s">
        <v>27</v>
      </c>
      <c r="F27" s="46">
        <v>4</v>
      </c>
      <c r="G27" s="47"/>
      <c r="H27" s="48">
        <f t="shared" ref="H27:H41" si="0">ROUND((F27*G27),2)</f>
        <v>0</v>
      </c>
      <c r="K27" s="40"/>
    </row>
    <row r="28" spans="1:247" ht="369.75">
      <c r="A28" s="9" t="s">
        <v>25</v>
      </c>
      <c r="B28" s="9" t="s">
        <v>185</v>
      </c>
      <c r="C28" s="43" t="s">
        <v>28</v>
      </c>
      <c r="D28" s="54" t="s">
        <v>42</v>
      </c>
      <c r="E28" s="45" t="s">
        <v>27</v>
      </c>
      <c r="F28" s="46">
        <v>4</v>
      </c>
      <c r="G28" s="47"/>
      <c r="H28" s="48">
        <f t="shared" si="0"/>
        <v>0</v>
      </c>
      <c r="K28" s="40"/>
    </row>
    <row r="29" spans="1:247" ht="229.5">
      <c r="A29" s="9" t="s">
        <v>25</v>
      </c>
      <c r="B29" s="9" t="s">
        <v>185</v>
      </c>
      <c r="C29" s="43" t="s">
        <v>29</v>
      </c>
      <c r="D29" s="50" t="s">
        <v>246</v>
      </c>
      <c r="E29" s="45" t="s">
        <v>27</v>
      </c>
      <c r="F29" s="46">
        <v>6</v>
      </c>
      <c r="G29" s="47"/>
      <c r="H29" s="48">
        <f t="shared" si="0"/>
        <v>0</v>
      </c>
      <c r="K29" s="40"/>
    </row>
    <row r="30" spans="1:247" ht="216.75">
      <c r="A30" s="9" t="s">
        <v>25</v>
      </c>
      <c r="B30" s="9" t="s">
        <v>185</v>
      </c>
      <c r="C30" s="43" t="s">
        <v>30</v>
      </c>
      <c r="D30" s="50" t="s">
        <v>245</v>
      </c>
      <c r="E30" s="45" t="s">
        <v>27</v>
      </c>
      <c r="F30" s="46">
        <v>4</v>
      </c>
      <c r="G30" s="47"/>
      <c r="H30" s="48">
        <f t="shared" si="0"/>
        <v>0</v>
      </c>
      <c r="K30" s="40"/>
    </row>
    <row r="31" spans="1:247" ht="216.75">
      <c r="A31" s="9" t="s">
        <v>25</v>
      </c>
      <c r="B31" s="9" t="s">
        <v>185</v>
      </c>
      <c r="C31" s="43" t="s">
        <v>32</v>
      </c>
      <c r="D31" s="50" t="s">
        <v>247</v>
      </c>
      <c r="E31" s="45" t="s">
        <v>31</v>
      </c>
      <c r="F31" s="46">
        <v>4</v>
      </c>
      <c r="G31" s="47"/>
      <c r="H31" s="48">
        <f t="shared" ref="H31" si="1">ROUND((F31*G31),2)</f>
        <v>0</v>
      </c>
      <c r="K31" s="40"/>
    </row>
    <row r="32" spans="1:247" ht="63.75">
      <c r="A32" s="9" t="s">
        <v>25</v>
      </c>
      <c r="B32" s="9" t="s">
        <v>185</v>
      </c>
      <c r="C32" s="43" t="s">
        <v>33</v>
      </c>
      <c r="D32" s="50" t="s">
        <v>248</v>
      </c>
      <c r="E32" s="45" t="s">
        <v>27</v>
      </c>
      <c r="F32" s="46">
        <v>1</v>
      </c>
      <c r="G32" s="47"/>
      <c r="H32" s="48">
        <f t="shared" ref="H32" si="2">ROUND((F32*G32),2)</f>
        <v>0</v>
      </c>
      <c r="K32" s="40"/>
    </row>
    <row r="33" spans="1:247" ht="38.25">
      <c r="A33" s="9" t="s">
        <v>25</v>
      </c>
      <c r="B33" s="9" t="s">
        <v>185</v>
      </c>
      <c r="C33" s="43" t="s">
        <v>34</v>
      </c>
      <c r="D33" s="54" t="s">
        <v>249</v>
      </c>
      <c r="E33" s="45" t="s">
        <v>27</v>
      </c>
      <c r="F33" s="46">
        <v>4</v>
      </c>
      <c r="G33" s="47"/>
      <c r="H33" s="48">
        <f t="shared" ref="H33" si="3">ROUND((F33*G33),2)</f>
        <v>0</v>
      </c>
      <c r="I33" s="144"/>
      <c r="K33" s="40"/>
    </row>
    <row r="34" spans="1:247" s="7" customFormat="1" ht="127.5">
      <c r="A34" s="9" t="s">
        <v>25</v>
      </c>
      <c r="B34" s="9" t="s">
        <v>185</v>
      </c>
      <c r="C34" s="43" t="s">
        <v>35</v>
      </c>
      <c r="D34" s="50" t="s">
        <v>40</v>
      </c>
      <c r="E34" s="45" t="s">
        <v>27</v>
      </c>
      <c r="F34" s="46">
        <v>1</v>
      </c>
      <c r="G34" s="47"/>
      <c r="H34" s="48">
        <f t="shared" si="0"/>
        <v>0</v>
      </c>
      <c r="I34" s="6"/>
      <c r="J34" s="6"/>
      <c r="K34" s="40"/>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row>
    <row r="35" spans="1:247" s="7" customFormat="1" ht="153">
      <c r="A35" s="9" t="s">
        <v>25</v>
      </c>
      <c r="B35" s="9" t="s">
        <v>185</v>
      </c>
      <c r="C35" s="43" t="s">
        <v>36</v>
      </c>
      <c r="D35" s="50" t="s">
        <v>41</v>
      </c>
      <c r="E35" s="45" t="s">
        <v>27</v>
      </c>
      <c r="F35" s="46">
        <v>1</v>
      </c>
      <c r="G35" s="47"/>
      <c r="H35" s="48">
        <f t="shared" si="0"/>
        <v>0</v>
      </c>
      <c r="I35" s="6"/>
      <c r="J35" s="6"/>
      <c r="K35" s="40"/>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row>
    <row r="36" spans="1:247" s="7" customFormat="1" ht="191.25">
      <c r="A36" s="9" t="s">
        <v>25</v>
      </c>
      <c r="B36" s="9" t="s">
        <v>185</v>
      </c>
      <c r="C36" s="43" t="s">
        <v>37</v>
      </c>
      <c r="D36" s="54" t="s">
        <v>44</v>
      </c>
      <c r="E36" s="45" t="s">
        <v>27</v>
      </c>
      <c r="F36" s="46">
        <v>1</v>
      </c>
      <c r="G36" s="47"/>
      <c r="H36" s="48">
        <f t="shared" si="0"/>
        <v>0</v>
      </c>
      <c r="I36" s="6"/>
      <c r="J36" s="6"/>
      <c r="K36" s="6"/>
      <c r="L36" s="51"/>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row>
    <row r="37" spans="1:247" s="7" customFormat="1" ht="140.25">
      <c r="A37" s="9" t="s">
        <v>25</v>
      </c>
      <c r="B37" s="9" t="s">
        <v>185</v>
      </c>
      <c r="C37" s="43" t="s">
        <v>38</v>
      </c>
      <c r="D37" s="230" t="s">
        <v>509</v>
      </c>
      <c r="E37" s="231" t="s">
        <v>27</v>
      </c>
      <c r="F37" s="232">
        <v>2</v>
      </c>
      <c r="G37" s="233"/>
      <c r="H37" s="234">
        <f t="shared" si="0"/>
        <v>0</v>
      </c>
      <c r="I37" s="6"/>
      <c r="J37" s="6"/>
      <c r="K37" s="6"/>
      <c r="L37" s="51"/>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row>
    <row r="38" spans="1:247" s="7" customFormat="1" ht="63.75">
      <c r="A38" s="9" t="s">
        <v>25</v>
      </c>
      <c r="B38" s="9" t="s">
        <v>185</v>
      </c>
      <c r="C38" s="43" t="s">
        <v>50</v>
      </c>
      <c r="D38" s="52" t="s">
        <v>46</v>
      </c>
      <c r="E38" s="45" t="s">
        <v>27</v>
      </c>
      <c r="F38" s="46">
        <v>26</v>
      </c>
      <c r="G38" s="47"/>
      <c r="H38" s="48">
        <f t="shared" si="0"/>
        <v>0</v>
      </c>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row>
    <row r="39" spans="1:247" s="7" customFormat="1" ht="38.25">
      <c r="A39" s="9" t="s">
        <v>25</v>
      </c>
      <c r="B39" s="9" t="s">
        <v>185</v>
      </c>
      <c r="C39" s="43" t="s">
        <v>0</v>
      </c>
      <c r="D39" s="52" t="s">
        <v>45</v>
      </c>
      <c r="E39" s="45" t="s">
        <v>27</v>
      </c>
      <c r="F39" s="46">
        <v>18</v>
      </c>
      <c r="G39" s="47"/>
      <c r="H39" s="48">
        <f t="shared" ref="H39" si="4">ROUND((F39*G39),2)</f>
        <v>0</v>
      </c>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row>
    <row r="40" spans="1:247" s="7" customFormat="1" ht="38.25">
      <c r="A40" s="9" t="s">
        <v>25</v>
      </c>
      <c r="B40" s="9" t="s">
        <v>185</v>
      </c>
      <c r="C40" s="43" t="s">
        <v>2</v>
      </c>
      <c r="D40" s="52" t="s">
        <v>47</v>
      </c>
      <c r="E40" s="45" t="s">
        <v>27</v>
      </c>
      <c r="F40" s="46">
        <v>4</v>
      </c>
      <c r="G40" s="47"/>
      <c r="H40" s="48">
        <f t="shared" ref="H40" si="5">ROUND((F40*G40),2)</f>
        <v>0</v>
      </c>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row>
    <row r="41" spans="1:247" s="7" customFormat="1" ht="51">
      <c r="A41" s="9" t="s">
        <v>25</v>
      </c>
      <c r="B41" s="9" t="s">
        <v>185</v>
      </c>
      <c r="C41" s="43" t="s">
        <v>3</v>
      </c>
      <c r="D41" s="50" t="s">
        <v>48</v>
      </c>
      <c r="E41" s="45" t="s">
        <v>27</v>
      </c>
      <c r="F41" s="46">
        <v>1</v>
      </c>
      <c r="G41" s="47"/>
      <c r="H41" s="48">
        <f t="shared" si="0"/>
        <v>0</v>
      </c>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row>
    <row r="42" spans="1:247" s="7" customFormat="1" ht="25.5">
      <c r="A42" s="9" t="s">
        <v>25</v>
      </c>
      <c r="B42" s="9" t="s">
        <v>185</v>
      </c>
      <c r="C42" s="43" t="s">
        <v>4</v>
      </c>
      <c r="D42" s="50" t="s">
        <v>49</v>
      </c>
      <c r="E42" s="45" t="s">
        <v>27</v>
      </c>
      <c r="F42" s="46">
        <v>1</v>
      </c>
      <c r="G42" s="47"/>
      <c r="H42" s="48">
        <f t="shared" ref="H42" si="6">ROUND((F42*G42),2)</f>
        <v>0</v>
      </c>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row>
    <row r="43" spans="1:247" s="7" customFormat="1">
      <c r="A43" s="9"/>
      <c r="B43" s="9"/>
      <c r="C43" s="9"/>
      <c r="D43" s="2" t="s">
        <v>39</v>
      </c>
      <c r="E43" s="53"/>
      <c r="F43" s="13"/>
      <c r="G43" s="13"/>
      <c r="H43" s="12">
        <f>SUM(H27:H42)</f>
        <v>0</v>
      </c>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row>
    <row r="45" spans="1:247" customFormat="1" ht="15.75">
      <c r="A45" s="78"/>
      <c r="B45" s="78" t="s">
        <v>180</v>
      </c>
      <c r="C45" s="78"/>
      <c r="D45" s="80" t="s">
        <v>69</v>
      </c>
      <c r="E45" s="104"/>
      <c r="F45" s="77"/>
      <c r="G45" s="77"/>
      <c r="H45" s="79"/>
    </row>
    <row r="46" spans="1:247" customFormat="1" ht="63.75">
      <c r="A46" s="68" t="s">
        <v>25</v>
      </c>
      <c r="B46" s="68" t="s">
        <v>180</v>
      </c>
      <c r="C46" s="105" t="s">
        <v>26</v>
      </c>
      <c r="D46" s="106" t="s">
        <v>221</v>
      </c>
      <c r="E46" s="107" t="s">
        <v>27</v>
      </c>
      <c r="F46" s="92">
        <v>2</v>
      </c>
      <c r="G46" s="108"/>
      <c r="H46" s="109">
        <f t="shared" ref="H46:H66" si="7">ROUND((F46*G46),2)</f>
        <v>0</v>
      </c>
      <c r="I46" s="116"/>
    </row>
    <row r="47" spans="1:247" customFormat="1" ht="63.75">
      <c r="A47" s="68" t="s">
        <v>25</v>
      </c>
      <c r="B47" s="68" t="s">
        <v>180</v>
      </c>
      <c r="C47" s="105" t="s">
        <v>28</v>
      </c>
      <c r="D47" s="106" t="s">
        <v>222</v>
      </c>
      <c r="E47" s="107" t="s">
        <v>27</v>
      </c>
      <c r="F47" s="92">
        <v>2</v>
      </c>
      <c r="G47" s="108"/>
      <c r="H47" s="109">
        <f t="shared" si="7"/>
        <v>0</v>
      </c>
      <c r="I47" s="116"/>
    </row>
    <row r="48" spans="1:247" customFormat="1" ht="127.5">
      <c r="A48" s="68" t="s">
        <v>25</v>
      </c>
      <c r="B48" s="68" t="s">
        <v>180</v>
      </c>
      <c r="C48" s="105" t="s">
        <v>29</v>
      </c>
      <c r="D48" s="111" t="s">
        <v>231</v>
      </c>
      <c r="E48" s="107" t="s">
        <v>27</v>
      </c>
      <c r="F48" s="92">
        <v>3</v>
      </c>
      <c r="G48" s="108"/>
      <c r="H48" s="109">
        <f t="shared" si="7"/>
        <v>0</v>
      </c>
      <c r="I48" s="116"/>
      <c r="K48" s="116"/>
    </row>
    <row r="49" spans="1:9" customFormat="1" ht="25.5">
      <c r="A49" s="68" t="s">
        <v>25</v>
      </c>
      <c r="B49" s="68" t="s">
        <v>180</v>
      </c>
      <c r="C49" s="105" t="s">
        <v>30</v>
      </c>
      <c r="D49" s="110" t="s">
        <v>223</v>
      </c>
      <c r="E49" s="107" t="s">
        <v>27</v>
      </c>
      <c r="F49" s="92">
        <v>3</v>
      </c>
      <c r="G49" s="108"/>
      <c r="H49" s="109">
        <f t="shared" si="7"/>
        <v>0</v>
      </c>
      <c r="I49" s="116"/>
    </row>
    <row r="50" spans="1:9" customFormat="1" ht="25.5">
      <c r="A50" s="68" t="s">
        <v>25</v>
      </c>
      <c r="B50" s="68" t="s">
        <v>180</v>
      </c>
      <c r="C50" s="105" t="s">
        <v>32</v>
      </c>
      <c r="D50" s="111" t="s">
        <v>224</v>
      </c>
      <c r="E50" s="107" t="s">
        <v>27</v>
      </c>
      <c r="F50" s="92">
        <v>1</v>
      </c>
      <c r="G50" s="108"/>
      <c r="H50" s="109">
        <f t="shared" si="7"/>
        <v>0</v>
      </c>
      <c r="I50" s="116"/>
    </row>
    <row r="51" spans="1:9" customFormat="1" ht="38.25">
      <c r="A51" s="68" t="s">
        <v>25</v>
      </c>
      <c r="B51" s="68" t="s">
        <v>180</v>
      </c>
      <c r="C51" s="105" t="s">
        <v>33</v>
      </c>
      <c r="D51" s="111" t="s">
        <v>225</v>
      </c>
      <c r="E51" s="107" t="s">
        <v>27</v>
      </c>
      <c r="F51" s="92">
        <v>3</v>
      </c>
      <c r="G51" s="108"/>
      <c r="H51" s="109">
        <f t="shared" si="7"/>
        <v>0</v>
      </c>
      <c r="I51" s="116"/>
    </row>
    <row r="52" spans="1:9" customFormat="1" ht="89.25">
      <c r="A52" s="68" t="s">
        <v>25</v>
      </c>
      <c r="B52" s="68" t="s">
        <v>180</v>
      </c>
      <c r="C52" s="105" t="s">
        <v>34</v>
      </c>
      <c r="D52" s="117" t="s">
        <v>226</v>
      </c>
      <c r="E52" s="107" t="s">
        <v>27</v>
      </c>
      <c r="F52" s="92">
        <v>6</v>
      </c>
      <c r="G52" s="108"/>
      <c r="H52" s="109">
        <f t="shared" si="7"/>
        <v>0</v>
      </c>
      <c r="I52" s="116"/>
    </row>
    <row r="53" spans="1:9" customFormat="1" ht="63.75">
      <c r="A53" s="68" t="s">
        <v>25</v>
      </c>
      <c r="B53" s="68" t="s">
        <v>180</v>
      </c>
      <c r="C53" s="105" t="s">
        <v>35</v>
      </c>
      <c r="D53" s="117" t="s">
        <v>179</v>
      </c>
      <c r="E53" s="107" t="s">
        <v>27</v>
      </c>
      <c r="F53" s="92">
        <v>2</v>
      </c>
      <c r="G53" s="108"/>
      <c r="H53" s="109">
        <f t="shared" si="7"/>
        <v>0</v>
      </c>
      <c r="I53" s="116"/>
    </row>
    <row r="54" spans="1:9" customFormat="1" ht="51">
      <c r="A54" s="68" t="s">
        <v>25</v>
      </c>
      <c r="B54" s="68" t="s">
        <v>180</v>
      </c>
      <c r="C54" s="105" t="s">
        <v>36</v>
      </c>
      <c r="D54" s="117" t="s">
        <v>235</v>
      </c>
      <c r="E54" s="107" t="s">
        <v>27</v>
      </c>
      <c r="F54" s="92">
        <v>2</v>
      </c>
      <c r="G54" s="108"/>
      <c r="H54" s="109">
        <f t="shared" si="7"/>
        <v>0</v>
      </c>
      <c r="I54" s="116"/>
    </row>
    <row r="55" spans="1:9" customFormat="1" ht="38.25">
      <c r="A55" s="68" t="s">
        <v>25</v>
      </c>
      <c r="B55" s="68" t="s">
        <v>180</v>
      </c>
      <c r="C55" s="105" t="s">
        <v>37</v>
      </c>
      <c r="D55" s="111" t="s">
        <v>229</v>
      </c>
      <c r="E55" s="107" t="s">
        <v>27</v>
      </c>
      <c r="F55" s="92">
        <v>1</v>
      </c>
      <c r="G55" s="108"/>
      <c r="H55" s="109">
        <f t="shared" si="7"/>
        <v>0</v>
      </c>
    </row>
    <row r="56" spans="1:9" customFormat="1" ht="38.25">
      <c r="A56" s="68" t="s">
        <v>25</v>
      </c>
      <c r="B56" s="68" t="s">
        <v>180</v>
      </c>
      <c r="C56" s="105" t="s">
        <v>37</v>
      </c>
      <c r="D56" s="111" t="s">
        <v>230</v>
      </c>
      <c r="E56" s="107" t="s">
        <v>27</v>
      </c>
      <c r="F56" s="92">
        <v>1</v>
      </c>
      <c r="G56" s="108"/>
      <c r="H56" s="109">
        <f t="shared" si="7"/>
        <v>0</v>
      </c>
    </row>
    <row r="57" spans="1:9" customFormat="1" ht="76.5">
      <c r="A57" s="68" t="s">
        <v>25</v>
      </c>
      <c r="B57" s="68" t="s">
        <v>180</v>
      </c>
      <c r="C57" s="105" t="s">
        <v>38</v>
      </c>
      <c r="D57" s="120" t="s">
        <v>236</v>
      </c>
      <c r="E57" s="107" t="s">
        <v>27</v>
      </c>
      <c r="F57" s="92">
        <v>2</v>
      </c>
      <c r="G57" s="108"/>
      <c r="H57" s="109">
        <f t="shared" si="7"/>
        <v>0</v>
      </c>
      <c r="I57" s="116"/>
    </row>
    <row r="58" spans="1:9" customFormat="1" ht="51">
      <c r="A58" s="68" t="s">
        <v>25</v>
      </c>
      <c r="B58" s="68" t="s">
        <v>180</v>
      </c>
      <c r="C58" s="105" t="s">
        <v>50</v>
      </c>
      <c r="D58" s="120" t="s">
        <v>237</v>
      </c>
      <c r="E58" s="107" t="s">
        <v>27</v>
      </c>
      <c r="F58" s="92">
        <v>2</v>
      </c>
      <c r="G58" s="108"/>
      <c r="H58" s="109">
        <f t="shared" si="7"/>
        <v>0</v>
      </c>
      <c r="I58" s="116"/>
    </row>
    <row r="59" spans="1:9" customFormat="1" ht="51">
      <c r="A59" s="68" t="s">
        <v>25</v>
      </c>
      <c r="B59" s="68" t="s">
        <v>180</v>
      </c>
      <c r="C59" s="105" t="s">
        <v>0</v>
      </c>
      <c r="D59" s="117" t="s">
        <v>238</v>
      </c>
      <c r="E59" s="107" t="s">
        <v>27</v>
      </c>
      <c r="F59" s="92">
        <v>1</v>
      </c>
      <c r="G59" s="108"/>
      <c r="H59" s="109">
        <f t="shared" si="7"/>
        <v>0</v>
      </c>
      <c r="I59" s="116"/>
    </row>
    <row r="60" spans="1:9" customFormat="1" ht="89.25">
      <c r="A60" s="68" t="s">
        <v>25</v>
      </c>
      <c r="B60" s="68" t="s">
        <v>180</v>
      </c>
      <c r="C60" s="105" t="s">
        <v>2</v>
      </c>
      <c r="D60" s="136" t="s">
        <v>239</v>
      </c>
      <c r="E60" s="107" t="s">
        <v>27</v>
      </c>
      <c r="F60" s="92">
        <v>1</v>
      </c>
      <c r="G60" s="108"/>
      <c r="H60" s="109">
        <f t="shared" si="7"/>
        <v>0</v>
      </c>
      <c r="I60" s="116"/>
    </row>
    <row r="61" spans="1:9" customFormat="1" ht="102">
      <c r="A61" s="68" t="s">
        <v>25</v>
      </c>
      <c r="B61" s="68" t="s">
        <v>180</v>
      </c>
      <c r="C61" s="105" t="s">
        <v>3</v>
      </c>
      <c r="D61" s="117" t="s">
        <v>227</v>
      </c>
      <c r="E61" s="107" t="s">
        <v>27</v>
      </c>
      <c r="F61" s="92">
        <v>2</v>
      </c>
      <c r="G61" s="108"/>
      <c r="H61" s="109">
        <f t="shared" si="7"/>
        <v>0</v>
      </c>
      <c r="I61" s="116"/>
    </row>
    <row r="62" spans="1:9" customFormat="1" ht="38.25">
      <c r="A62" s="68" t="s">
        <v>25</v>
      </c>
      <c r="B62" s="68" t="s">
        <v>180</v>
      </c>
      <c r="C62" s="105" t="s">
        <v>4</v>
      </c>
      <c r="D62" s="117" t="s">
        <v>228</v>
      </c>
      <c r="E62" s="107" t="s">
        <v>27</v>
      </c>
      <c r="F62" s="92">
        <v>3</v>
      </c>
      <c r="G62" s="108"/>
      <c r="H62" s="109">
        <f t="shared" si="7"/>
        <v>0</v>
      </c>
    </row>
    <row r="63" spans="1:9" customFormat="1" ht="76.5">
      <c r="A63" s="68" t="s">
        <v>25</v>
      </c>
      <c r="B63" s="68" t="s">
        <v>180</v>
      </c>
      <c r="C63" s="105" t="s">
        <v>5</v>
      </c>
      <c r="D63" s="90" t="s">
        <v>233</v>
      </c>
      <c r="E63" s="107" t="s">
        <v>27</v>
      </c>
      <c r="F63" s="92">
        <v>4</v>
      </c>
      <c r="G63" s="108"/>
      <c r="H63" s="109">
        <f t="shared" si="7"/>
        <v>0</v>
      </c>
      <c r="I63" s="116"/>
    </row>
    <row r="64" spans="1:9" customFormat="1" ht="63.75">
      <c r="A64" s="68" t="s">
        <v>25</v>
      </c>
      <c r="B64" s="68" t="s">
        <v>180</v>
      </c>
      <c r="C64" s="105" t="s">
        <v>66</v>
      </c>
      <c r="D64" s="90" t="s">
        <v>234</v>
      </c>
      <c r="E64" s="107" t="s">
        <v>27</v>
      </c>
      <c r="F64" s="92">
        <v>1</v>
      </c>
      <c r="G64" s="108"/>
      <c r="H64" s="109">
        <f t="shared" si="7"/>
        <v>0</v>
      </c>
    </row>
    <row r="65" spans="1:9" customFormat="1" ht="25.5">
      <c r="A65" s="68" t="s">
        <v>25</v>
      </c>
      <c r="B65" s="68" t="s">
        <v>180</v>
      </c>
      <c r="C65" s="105" t="s">
        <v>68</v>
      </c>
      <c r="D65" s="90" t="s">
        <v>232</v>
      </c>
      <c r="E65" s="107" t="s">
        <v>27</v>
      </c>
      <c r="F65" s="92">
        <v>1</v>
      </c>
      <c r="G65" s="108"/>
      <c r="H65" s="109">
        <f t="shared" si="7"/>
        <v>0</v>
      </c>
    </row>
    <row r="66" spans="1:9" customFormat="1" ht="51">
      <c r="A66" s="68" t="s">
        <v>25</v>
      </c>
      <c r="B66" s="68" t="s">
        <v>180</v>
      </c>
      <c r="C66" s="105" t="s">
        <v>70</v>
      </c>
      <c r="D66" s="106" t="s">
        <v>220</v>
      </c>
      <c r="E66" s="107" t="s">
        <v>54</v>
      </c>
      <c r="F66" s="92">
        <v>1</v>
      </c>
      <c r="G66" s="108"/>
      <c r="H66" s="109">
        <f t="shared" si="7"/>
        <v>0</v>
      </c>
    </row>
    <row r="67" spans="1:9" customFormat="1" ht="15.75">
      <c r="A67" s="68"/>
      <c r="B67" s="68"/>
      <c r="C67" s="68"/>
      <c r="D67" s="112" t="s">
        <v>151</v>
      </c>
      <c r="E67" s="81"/>
      <c r="F67" s="77"/>
      <c r="G67" s="77"/>
      <c r="H67" s="79">
        <f>SUM(H46:H66)</f>
        <v>0</v>
      </c>
    </row>
    <row r="69" spans="1:9" customFormat="1" ht="15.75">
      <c r="A69" s="78"/>
      <c r="B69" s="78" t="s">
        <v>181</v>
      </c>
      <c r="C69" s="78"/>
      <c r="D69" s="80" t="s">
        <v>184</v>
      </c>
      <c r="E69" s="104"/>
      <c r="F69" s="77"/>
      <c r="G69" s="77"/>
      <c r="H69" s="79"/>
    </row>
    <row r="70" spans="1:9" customFormat="1" ht="191.25">
      <c r="A70" s="68" t="s">
        <v>25</v>
      </c>
      <c r="B70" s="68" t="s">
        <v>181</v>
      </c>
      <c r="C70" s="105" t="s">
        <v>26</v>
      </c>
      <c r="D70" s="139" t="s">
        <v>217</v>
      </c>
      <c r="E70" s="107" t="s">
        <v>27</v>
      </c>
      <c r="F70" s="92">
        <v>4</v>
      </c>
      <c r="G70" s="108"/>
      <c r="H70" s="109">
        <f t="shared" ref="H70:H81" si="8">ROUND((F70*G70),2)</f>
        <v>0</v>
      </c>
      <c r="I70" s="116"/>
    </row>
    <row r="71" spans="1:9" customFormat="1" ht="191.25">
      <c r="A71" s="68" t="s">
        <v>25</v>
      </c>
      <c r="B71" s="68" t="s">
        <v>181</v>
      </c>
      <c r="C71" s="105" t="s">
        <v>28</v>
      </c>
      <c r="D71" s="106" t="s">
        <v>194</v>
      </c>
      <c r="E71" s="107" t="s">
        <v>27</v>
      </c>
      <c r="F71" s="92">
        <v>1</v>
      </c>
      <c r="G71" s="108"/>
      <c r="H71" s="109">
        <f t="shared" si="8"/>
        <v>0</v>
      </c>
      <c r="I71" s="116"/>
    </row>
    <row r="72" spans="1:9" customFormat="1" ht="102">
      <c r="A72" s="68" t="s">
        <v>25</v>
      </c>
      <c r="B72" s="68" t="s">
        <v>181</v>
      </c>
      <c r="C72" s="105" t="s">
        <v>30</v>
      </c>
      <c r="D72" s="110" t="s">
        <v>190</v>
      </c>
      <c r="E72" s="107" t="s">
        <v>27</v>
      </c>
      <c r="F72" s="92">
        <v>2</v>
      </c>
      <c r="G72" s="108"/>
      <c r="H72" s="109">
        <f t="shared" si="8"/>
        <v>0</v>
      </c>
      <c r="I72" s="116"/>
    </row>
    <row r="73" spans="1:9" customFormat="1" ht="76.5">
      <c r="A73" s="68" t="s">
        <v>25</v>
      </c>
      <c r="B73" s="68" t="s">
        <v>181</v>
      </c>
      <c r="C73" s="105" t="s">
        <v>32</v>
      </c>
      <c r="D73" s="111" t="s">
        <v>189</v>
      </c>
      <c r="E73" s="107" t="s">
        <v>27</v>
      </c>
      <c r="F73" s="92">
        <v>2</v>
      </c>
      <c r="G73" s="108"/>
      <c r="H73" s="109">
        <f t="shared" si="8"/>
        <v>0</v>
      </c>
      <c r="I73" s="116"/>
    </row>
    <row r="74" spans="1:9" customFormat="1" ht="25.5">
      <c r="A74" s="68" t="s">
        <v>25</v>
      </c>
      <c r="B74" s="68" t="s">
        <v>181</v>
      </c>
      <c r="C74" s="105" t="s">
        <v>33</v>
      </c>
      <c r="D74" s="111" t="s">
        <v>191</v>
      </c>
      <c r="E74" s="107" t="s">
        <v>27</v>
      </c>
      <c r="F74" s="92">
        <v>2</v>
      </c>
      <c r="G74" s="108"/>
      <c r="H74" s="109">
        <f t="shared" si="8"/>
        <v>0</v>
      </c>
      <c r="I74" s="116"/>
    </row>
    <row r="75" spans="1:9" customFormat="1" ht="51">
      <c r="A75" s="68" t="s">
        <v>25</v>
      </c>
      <c r="B75" s="68" t="s">
        <v>181</v>
      </c>
      <c r="C75" s="105" t="s">
        <v>34</v>
      </c>
      <c r="D75" s="120" t="s">
        <v>192</v>
      </c>
      <c r="E75" s="107" t="s">
        <v>27</v>
      </c>
      <c r="F75" s="92">
        <v>1</v>
      </c>
      <c r="G75" s="108"/>
      <c r="H75" s="109">
        <f t="shared" si="8"/>
        <v>0</v>
      </c>
      <c r="I75" s="137"/>
    </row>
    <row r="76" spans="1:9" customFormat="1" ht="89.25">
      <c r="A76" s="68" t="s">
        <v>25</v>
      </c>
      <c r="B76" s="68" t="s">
        <v>181</v>
      </c>
      <c r="C76" s="68" t="s">
        <v>35</v>
      </c>
      <c r="D76" s="120" t="s">
        <v>204</v>
      </c>
      <c r="E76" s="107" t="s">
        <v>27</v>
      </c>
      <c r="F76" s="92">
        <v>1</v>
      </c>
      <c r="G76" s="108"/>
      <c r="H76" s="109">
        <f t="shared" si="8"/>
        <v>0</v>
      </c>
      <c r="I76" s="116"/>
    </row>
    <row r="77" spans="1:9" customFormat="1" ht="114.75">
      <c r="A77" s="68" t="s">
        <v>25</v>
      </c>
      <c r="B77" s="68" t="s">
        <v>181</v>
      </c>
      <c r="C77" s="105" t="s">
        <v>36</v>
      </c>
      <c r="D77" s="117" t="s">
        <v>216</v>
      </c>
      <c r="E77" s="107" t="s">
        <v>27</v>
      </c>
      <c r="F77" s="92">
        <v>2</v>
      </c>
      <c r="G77" s="108"/>
      <c r="H77" s="109">
        <f t="shared" si="8"/>
        <v>0</v>
      </c>
      <c r="I77" s="116"/>
    </row>
    <row r="78" spans="1:9" customFormat="1" ht="76.5">
      <c r="A78" s="68" t="s">
        <v>25</v>
      </c>
      <c r="B78" s="68" t="s">
        <v>181</v>
      </c>
      <c r="C78" s="105" t="s">
        <v>37</v>
      </c>
      <c r="D78" s="136" t="s">
        <v>205</v>
      </c>
      <c r="E78" s="107" t="s">
        <v>27</v>
      </c>
      <c r="F78" s="92">
        <v>2</v>
      </c>
      <c r="G78" s="108"/>
      <c r="H78" s="109">
        <f t="shared" si="8"/>
        <v>0</v>
      </c>
      <c r="I78" s="116"/>
    </row>
    <row r="79" spans="1:9" customFormat="1" ht="63.75">
      <c r="A79" s="68" t="s">
        <v>25</v>
      </c>
      <c r="B79" s="68" t="s">
        <v>181</v>
      </c>
      <c r="C79" s="105" t="s">
        <v>38</v>
      </c>
      <c r="D79" s="117" t="s">
        <v>206</v>
      </c>
      <c r="E79" s="107" t="s">
        <v>27</v>
      </c>
      <c r="F79" s="92">
        <v>4</v>
      </c>
      <c r="G79" s="108"/>
      <c r="H79" s="109">
        <f t="shared" si="8"/>
        <v>0</v>
      </c>
      <c r="I79" s="116"/>
    </row>
    <row r="80" spans="1:9" customFormat="1" ht="102">
      <c r="A80" s="68" t="s">
        <v>25</v>
      </c>
      <c r="B80" s="68" t="s">
        <v>181</v>
      </c>
      <c r="C80" s="8" t="s">
        <v>50</v>
      </c>
      <c r="D80" s="120" t="s">
        <v>207</v>
      </c>
      <c r="E80" s="107" t="s">
        <v>27</v>
      </c>
      <c r="F80" s="92">
        <v>4</v>
      </c>
      <c r="G80" s="108"/>
      <c r="H80" s="109">
        <f t="shared" si="8"/>
        <v>0</v>
      </c>
      <c r="I80" s="116"/>
    </row>
    <row r="81" spans="1:9" customFormat="1" ht="395.25">
      <c r="A81" s="96" t="s">
        <v>25</v>
      </c>
      <c r="B81" s="68" t="s">
        <v>181</v>
      </c>
      <c r="C81" s="121" t="s">
        <v>0</v>
      </c>
      <c r="D81" s="122" t="s">
        <v>196</v>
      </c>
      <c r="E81" s="123" t="s">
        <v>54</v>
      </c>
      <c r="F81" s="124">
        <v>2</v>
      </c>
      <c r="G81" s="125"/>
      <c r="H81" s="126">
        <f t="shared" si="8"/>
        <v>0</v>
      </c>
      <c r="I81" s="116"/>
    </row>
    <row r="82" spans="1:9" customFormat="1" ht="165.75">
      <c r="A82" s="85"/>
      <c r="B82" s="85"/>
      <c r="C82" s="133"/>
      <c r="D82" s="128" t="s">
        <v>197</v>
      </c>
      <c r="E82" s="129"/>
      <c r="F82" s="134"/>
      <c r="G82" s="135"/>
      <c r="H82" s="132"/>
    </row>
    <row r="83" spans="1:9" customFormat="1" ht="216.75">
      <c r="A83" s="85" t="s">
        <v>25</v>
      </c>
      <c r="B83" s="68" t="s">
        <v>181</v>
      </c>
      <c r="C83" s="127" t="s">
        <v>2</v>
      </c>
      <c r="D83" s="128" t="s">
        <v>198</v>
      </c>
      <c r="E83" s="129" t="s">
        <v>54</v>
      </c>
      <c r="F83" s="130">
        <v>1</v>
      </c>
      <c r="G83" s="131"/>
      <c r="H83" s="132">
        <f t="shared" ref="H83:H94" si="9">ROUND((F83*G83),2)</f>
        <v>0</v>
      </c>
      <c r="I83" s="116"/>
    </row>
    <row r="84" spans="1:9" customFormat="1" ht="114.75">
      <c r="A84" s="85" t="s">
        <v>25</v>
      </c>
      <c r="B84" s="68" t="s">
        <v>181</v>
      </c>
      <c r="C84" s="127" t="s">
        <v>3</v>
      </c>
      <c r="D84" s="138" t="s">
        <v>214</v>
      </c>
      <c r="E84" s="129" t="s">
        <v>27</v>
      </c>
      <c r="F84" s="130">
        <v>4</v>
      </c>
      <c r="G84" s="131"/>
      <c r="H84" s="132">
        <f t="shared" si="9"/>
        <v>0</v>
      </c>
      <c r="I84" s="116"/>
    </row>
    <row r="85" spans="1:9" customFormat="1" ht="165.75">
      <c r="A85" s="68" t="s">
        <v>25</v>
      </c>
      <c r="B85" s="68" t="s">
        <v>181</v>
      </c>
      <c r="C85" s="127" t="s">
        <v>4</v>
      </c>
      <c r="D85" s="138" t="s">
        <v>215</v>
      </c>
      <c r="E85" s="107" t="s">
        <v>27</v>
      </c>
      <c r="F85" s="92">
        <v>2</v>
      </c>
      <c r="G85" s="108"/>
      <c r="H85" s="109">
        <f t="shared" si="9"/>
        <v>0</v>
      </c>
      <c r="I85" s="116"/>
    </row>
    <row r="86" spans="1:9" customFormat="1" ht="38.25">
      <c r="A86" s="68" t="s">
        <v>25</v>
      </c>
      <c r="B86" s="68" t="s">
        <v>181</v>
      </c>
      <c r="C86" s="105" t="s">
        <v>5</v>
      </c>
      <c r="D86" s="117" t="s">
        <v>218</v>
      </c>
      <c r="E86" s="107" t="s">
        <v>27</v>
      </c>
      <c r="F86" s="92">
        <v>4</v>
      </c>
      <c r="G86" s="108"/>
      <c r="H86" s="109">
        <f t="shared" si="9"/>
        <v>0</v>
      </c>
      <c r="I86" s="116"/>
    </row>
    <row r="87" spans="1:9" customFormat="1" ht="38.25">
      <c r="A87" s="68" t="s">
        <v>25</v>
      </c>
      <c r="B87" s="68" t="s">
        <v>181</v>
      </c>
      <c r="C87" s="105" t="s">
        <v>66</v>
      </c>
      <c r="D87" s="117" t="s">
        <v>202</v>
      </c>
      <c r="E87" s="107" t="s">
        <v>27</v>
      </c>
      <c r="F87" s="92">
        <v>1</v>
      </c>
      <c r="G87" s="108"/>
      <c r="H87" s="109">
        <f t="shared" si="9"/>
        <v>0</v>
      </c>
      <c r="I87" s="116"/>
    </row>
    <row r="88" spans="1:9" customFormat="1" ht="38.25">
      <c r="A88" s="68" t="s">
        <v>25</v>
      </c>
      <c r="B88" s="68" t="s">
        <v>181</v>
      </c>
      <c r="C88" s="105" t="s">
        <v>68</v>
      </c>
      <c r="D88" s="117" t="s">
        <v>199</v>
      </c>
      <c r="E88" s="107" t="s">
        <v>27</v>
      </c>
      <c r="F88" s="92">
        <v>8</v>
      </c>
      <c r="G88" s="108"/>
      <c r="H88" s="109">
        <f t="shared" si="9"/>
        <v>0</v>
      </c>
      <c r="I88" s="116"/>
    </row>
    <row r="89" spans="1:9" customFormat="1" ht="38.25">
      <c r="A89" s="68" t="s">
        <v>25</v>
      </c>
      <c r="B89" s="68" t="s">
        <v>181</v>
      </c>
      <c r="C89" s="105" t="s">
        <v>70</v>
      </c>
      <c r="D89" s="117" t="s">
        <v>200</v>
      </c>
      <c r="E89" s="107" t="s">
        <v>27</v>
      </c>
      <c r="F89" s="92">
        <v>12</v>
      </c>
      <c r="G89" s="108"/>
      <c r="H89" s="109">
        <f t="shared" si="9"/>
        <v>0</v>
      </c>
      <c r="I89" s="116"/>
    </row>
    <row r="90" spans="1:9" customFormat="1" ht="38.25">
      <c r="A90" s="68" t="s">
        <v>25</v>
      </c>
      <c r="B90" s="68" t="s">
        <v>181</v>
      </c>
      <c r="C90" s="105" t="s">
        <v>72</v>
      </c>
      <c r="D90" s="117" t="s">
        <v>212</v>
      </c>
      <c r="E90" s="107" t="s">
        <v>27</v>
      </c>
      <c r="F90" s="92">
        <v>6</v>
      </c>
      <c r="G90" s="108"/>
      <c r="H90" s="109">
        <f t="shared" si="9"/>
        <v>0</v>
      </c>
      <c r="I90" s="116"/>
    </row>
    <row r="91" spans="1:9" customFormat="1" ht="63.75">
      <c r="A91" s="68" t="s">
        <v>25</v>
      </c>
      <c r="B91" s="68" t="s">
        <v>181</v>
      </c>
      <c r="C91" s="105" t="s">
        <v>195</v>
      </c>
      <c r="D91" s="117" t="s">
        <v>209</v>
      </c>
      <c r="E91" s="107" t="s">
        <v>27</v>
      </c>
      <c r="F91" s="92">
        <v>4</v>
      </c>
      <c r="G91" s="108"/>
      <c r="H91" s="109">
        <f t="shared" si="9"/>
        <v>0</v>
      </c>
      <c r="I91" s="116"/>
    </row>
    <row r="92" spans="1:9" customFormat="1" ht="51">
      <c r="A92" s="68" t="s">
        <v>25</v>
      </c>
      <c r="B92" s="68" t="s">
        <v>181</v>
      </c>
      <c r="C92" s="105" t="s">
        <v>210</v>
      </c>
      <c r="D92" s="117" t="s">
        <v>208</v>
      </c>
      <c r="E92" s="107" t="s">
        <v>27</v>
      </c>
      <c r="F92" s="92">
        <v>16</v>
      </c>
      <c r="G92" s="108"/>
      <c r="H92" s="109">
        <f t="shared" si="9"/>
        <v>0</v>
      </c>
      <c r="I92" s="116"/>
    </row>
    <row r="93" spans="1:9" customFormat="1" ht="38.25">
      <c r="A93" s="68" t="s">
        <v>25</v>
      </c>
      <c r="B93" s="68" t="s">
        <v>181</v>
      </c>
      <c r="C93" s="105" t="s">
        <v>211</v>
      </c>
      <c r="D93" s="117" t="s">
        <v>201</v>
      </c>
      <c r="E93" s="107" t="s">
        <v>27</v>
      </c>
      <c r="F93" s="92">
        <v>8</v>
      </c>
      <c r="G93" s="108"/>
      <c r="H93" s="109">
        <f t="shared" si="9"/>
        <v>0</v>
      </c>
      <c r="I93" s="116"/>
    </row>
    <row r="94" spans="1:9" customFormat="1" ht="38.25">
      <c r="A94" s="68" t="s">
        <v>25</v>
      </c>
      <c r="B94" s="68" t="s">
        <v>181</v>
      </c>
      <c r="C94" s="68" t="s">
        <v>213</v>
      </c>
      <c r="D94" s="136" t="s">
        <v>219</v>
      </c>
      <c r="E94" s="107" t="s">
        <v>54</v>
      </c>
      <c r="F94" s="92">
        <v>1</v>
      </c>
      <c r="G94" s="108"/>
      <c r="H94" s="109">
        <f t="shared" si="9"/>
        <v>0</v>
      </c>
    </row>
    <row r="95" spans="1:9" customFormat="1" ht="15.75">
      <c r="A95" s="68"/>
      <c r="B95" s="68"/>
      <c r="C95" s="68"/>
      <c r="D95" s="112" t="s">
        <v>193</v>
      </c>
      <c r="E95" s="81"/>
      <c r="F95" s="77"/>
      <c r="G95" s="77"/>
      <c r="H95" s="79">
        <f>SUM(H70:H94)</f>
        <v>0</v>
      </c>
    </row>
    <row r="97" spans="1:8" customFormat="1" ht="15.75">
      <c r="A97" s="78"/>
      <c r="B97" s="78" t="s">
        <v>186</v>
      </c>
      <c r="C97" s="78"/>
      <c r="D97" s="80" t="s">
        <v>187</v>
      </c>
      <c r="E97" s="104"/>
      <c r="F97" s="77"/>
      <c r="G97" s="77"/>
      <c r="H97" s="79"/>
    </row>
    <row r="98" spans="1:8" customFormat="1" ht="165.75">
      <c r="A98" s="55" t="s">
        <v>25</v>
      </c>
      <c r="B98" s="55" t="s">
        <v>186</v>
      </c>
      <c r="C98" s="55" t="s">
        <v>26</v>
      </c>
      <c r="D98" s="56" t="s">
        <v>55</v>
      </c>
      <c r="E98" s="45" t="s">
        <v>54</v>
      </c>
      <c r="F98" s="57">
        <v>1</v>
      </c>
      <c r="G98" s="47"/>
      <c r="H98" s="48">
        <f t="shared" ref="H98:H106" si="10">ROUND((F98*G98),2)</f>
        <v>0</v>
      </c>
    </row>
    <row r="99" spans="1:8" customFormat="1" ht="165.75">
      <c r="A99" s="55"/>
      <c r="B99" s="55"/>
      <c r="C99" s="55"/>
      <c r="D99" s="56" t="s">
        <v>52</v>
      </c>
      <c r="E99" s="45"/>
      <c r="F99" s="57"/>
      <c r="G99" s="244"/>
      <c r="H99" s="48"/>
    </row>
    <row r="100" spans="1:8" customFormat="1" ht="191.25">
      <c r="A100" s="55"/>
      <c r="B100" s="55"/>
      <c r="C100" s="55"/>
      <c r="D100" s="56" t="s">
        <v>53</v>
      </c>
      <c r="E100" s="45"/>
      <c r="F100" s="57"/>
      <c r="G100" s="244"/>
      <c r="H100" s="48"/>
    </row>
    <row r="101" spans="1:8" customFormat="1" ht="204">
      <c r="A101" s="55" t="s">
        <v>25</v>
      </c>
      <c r="B101" s="55" t="s">
        <v>186</v>
      </c>
      <c r="C101" s="55" t="s">
        <v>28</v>
      </c>
      <c r="D101" s="64" t="s">
        <v>56</v>
      </c>
      <c r="E101" s="45" t="s">
        <v>54</v>
      </c>
      <c r="F101" s="57">
        <v>1</v>
      </c>
      <c r="G101" s="47"/>
      <c r="H101" s="48">
        <f t="shared" si="10"/>
        <v>0</v>
      </c>
    </row>
    <row r="102" spans="1:8" customFormat="1" ht="204">
      <c r="A102" s="55" t="s">
        <v>25</v>
      </c>
      <c r="B102" s="55" t="s">
        <v>186</v>
      </c>
      <c r="C102" s="55" t="s">
        <v>29</v>
      </c>
      <c r="D102" s="65" t="s">
        <v>57</v>
      </c>
      <c r="E102" s="45" t="s">
        <v>54</v>
      </c>
      <c r="F102" s="57">
        <v>2</v>
      </c>
      <c r="G102" s="47"/>
      <c r="H102" s="48">
        <f t="shared" si="10"/>
        <v>0</v>
      </c>
    </row>
    <row r="103" spans="1:8" customFormat="1" ht="216.75">
      <c r="A103" s="55" t="s">
        <v>25</v>
      </c>
      <c r="B103" s="55" t="s">
        <v>186</v>
      </c>
      <c r="C103" s="55" t="s">
        <v>30</v>
      </c>
      <c r="D103" s="65" t="s">
        <v>58</v>
      </c>
      <c r="E103" s="45" t="s">
        <v>54</v>
      </c>
      <c r="F103" s="57">
        <v>1</v>
      </c>
      <c r="G103" s="47"/>
      <c r="H103" s="48">
        <f t="shared" si="10"/>
        <v>0</v>
      </c>
    </row>
    <row r="104" spans="1:8" customFormat="1" ht="255">
      <c r="A104" s="55" t="s">
        <v>25</v>
      </c>
      <c r="B104" s="55" t="s">
        <v>186</v>
      </c>
      <c r="C104" s="55" t="s">
        <v>32</v>
      </c>
      <c r="D104" s="65" t="s">
        <v>59</v>
      </c>
      <c r="E104" s="45" t="s">
        <v>27</v>
      </c>
      <c r="F104" s="57">
        <v>1</v>
      </c>
      <c r="G104" s="47"/>
      <c r="H104" s="48">
        <f t="shared" si="10"/>
        <v>0</v>
      </c>
    </row>
    <row r="105" spans="1:8" customFormat="1" ht="229.5">
      <c r="A105" s="118" t="s">
        <v>25</v>
      </c>
      <c r="B105" s="119" t="s">
        <v>186</v>
      </c>
      <c r="C105" s="119" t="s">
        <v>33</v>
      </c>
      <c r="D105" s="65" t="s">
        <v>60</v>
      </c>
      <c r="E105" s="45" t="s">
        <v>54</v>
      </c>
      <c r="F105" s="57">
        <v>1</v>
      </c>
      <c r="G105" s="47"/>
      <c r="H105" s="48">
        <f t="shared" si="10"/>
        <v>0</v>
      </c>
    </row>
    <row r="106" spans="1:8" customFormat="1" ht="102">
      <c r="A106" s="118" t="s">
        <v>25</v>
      </c>
      <c r="B106" s="119" t="s">
        <v>186</v>
      </c>
      <c r="C106" s="119" t="s">
        <v>34</v>
      </c>
      <c r="D106" s="56" t="s">
        <v>61</v>
      </c>
      <c r="E106" s="45" t="s">
        <v>54</v>
      </c>
      <c r="F106" s="57">
        <v>1</v>
      </c>
      <c r="G106" s="47"/>
      <c r="H106" s="48">
        <f t="shared" si="10"/>
        <v>0</v>
      </c>
    </row>
    <row r="107" spans="1:8" customFormat="1" ht="15.75">
      <c r="A107" s="140"/>
      <c r="B107" s="140"/>
      <c r="C107" s="140"/>
      <c r="D107" s="58" t="s">
        <v>51</v>
      </c>
      <c r="E107" s="59"/>
      <c r="F107" s="60"/>
      <c r="G107" s="61"/>
      <c r="H107" s="62">
        <f>SUM(H98:H106)</f>
        <v>0</v>
      </c>
    </row>
  </sheetData>
  <sheetProtection algorithmName="SHA-512" hashValue="ekhtJYHzBP7wzLzFnv7xBYy3Q3mnOaiOkU7eb3OpdK9h1fchsALQ9j1QCfwDb6559wvcj6OhaHK/FfcK7bejZQ==" saltValue="jZ9qN6YeqVe7QOkkrdD9Fw==" spinCount="100000" sheet="1" objects="1" scenarios="1"/>
  <protectedRanges>
    <protectedRange sqref="G63:G65" name="Obseg1_1_1_4"/>
    <protectedRange sqref="G66 G70:G94 G46:G62" name="Obseg1_1_1_5"/>
    <protectedRange sqref="G98:G106" name="Obseg1_1_1_1"/>
  </protectedRanges>
  <hyperlinks>
    <hyperlink ref="D24" location="10" display="Pripravljalna dela na gradbišču" xr:uid="{CDFE5855-0D47-5A4C-BB6B-115EF40AEAE1}"/>
  </hyperlink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22ED0-486B-C04F-B0F0-6FE252926FC7}">
  <dimension ref="A1:H139"/>
  <sheetViews>
    <sheetView view="pageBreakPreview" topLeftCell="A120" zoomScale="60" zoomScaleNormal="100" workbookViewId="0">
      <selection activeCell="H138" sqref="H138"/>
    </sheetView>
  </sheetViews>
  <sheetFormatPr defaultColWidth="11" defaultRowHeight="15.75"/>
  <cols>
    <col min="1" max="2" width="6.625" style="8" customWidth="1"/>
    <col min="3" max="3" width="8.625" style="8" customWidth="1"/>
    <col min="4" max="4" width="62.625" style="15" customWidth="1"/>
    <col min="5" max="5" width="6.625" style="11" customWidth="1"/>
    <col min="6" max="6" width="10.625" style="5" customWidth="1"/>
    <col min="7" max="7" width="11" style="5" customWidth="1"/>
    <col min="8" max="8" width="15.625" style="5" customWidth="1"/>
  </cols>
  <sheetData>
    <row r="1" spans="1:8">
      <c r="A1" s="1"/>
      <c r="B1" s="1"/>
      <c r="C1" s="1"/>
      <c r="D1" s="2" t="s">
        <v>62</v>
      </c>
      <c r="E1" s="3"/>
      <c r="F1" s="4"/>
    </row>
    <row r="3" spans="1:8">
      <c r="B3" s="9"/>
      <c r="C3" s="66"/>
      <c r="D3" s="67" t="s">
        <v>63</v>
      </c>
      <c r="H3" s="34"/>
    </row>
    <row r="4" spans="1:8">
      <c r="B4" s="68"/>
      <c r="C4" s="69"/>
      <c r="D4" s="70" t="s">
        <v>64</v>
      </c>
    </row>
    <row r="5" spans="1:8">
      <c r="B5" s="68"/>
      <c r="C5" s="69"/>
      <c r="D5" s="70"/>
      <c r="H5" s="71" t="s">
        <v>65</v>
      </c>
    </row>
    <row r="6" spans="1:8">
      <c r="B6" s="68" t="s">
        <v>66</v>
      </c>
      <c r="C6" s="72"/>
      <c r="D6" s="73" t="s">
        <v>67</v>
      </c>
      <c r="E6" s="74"/>
      <c r="H6" s="75">
        <f>$H$93</f>
        <v>0</v>
      </c>
    </row>
    <row r="7" spans="1:8">
      <c r="B7" s="68" t="s">
        <v>68</v>
      </c>
      <c r="C7" s="68"/>
      <c r="D7" s="76" t="s">
        <v>71</v>
      </c>
      <c r="H7" s="77">
        <f>$H$120</f>
        <v>0</v>
      </c>
    </row>
    <row r="8" spans="1:8">
      <c r="B8" s="68" t="s">
        <v>70</v>
      </c>
      <c r="C8" s="68"/>
      <c r="D8" s="76" t="s">
        <v>506</v>
      </c>
      <c r="H8" s="77">
        <f>$H$128</f>
        <v>0</v>
      </c>
    </row>
    <row r="9" spans="1:8">
      <c r="B9" s="68" t="s">
        <v>72</v>
      </c>
      <c r="C9" s="68"/>
      <c r="D9" s="76" t="s">
        <v>507</v>
      </c>
      <c r="H9" s="77">
        <f>$H$132</f>
        <v>0</v>
      </c>
    </row>
    <row r="10" spans="1:8">
      <c r="B10" s="68" t="s">
        <v>195</v>
      </c>
      <c r="C10" s="68"/>
      <c r="D10" s="76" t="s">
        <v>508</v>
      </c>
      <c r="H10" s="77">
        <f>$H$139</f>
        <v>0</v>
      </c>
    </row>
    <row r="11" spans="1:8">
      <c r="B11" s="68" t="s">
        <v>210</v>
      </c>
      <c r="C11" s="78"/>
      <c r="D11" s="76" t="s">
        <v>73</v>
      </c>
      <c r="H11" s="79">
        <f>SUM(H6:H10)</f>
        <v>0</v>
      </c>
    </row>
    <row r="12" spans="1:8" ht="16.5" thickBot="1">
      <c r="C12" s="14"/>
      <c r="H12" s="16"/>
    </row>
    <row r="13" spans="1:8" ht="16.5" thickBot="1">
      <c r="A13" s="24" t="s">
        <v>19</v>
      </c>
      <c r="B13" s="25"/>
      <c r="C13" s="26"/>
      <c r="D13" s="27" t="s">
        <v>20</v>
      </c>
      <c r="E13" s="28" t="s">
        <v>21</v>
      </c>
      <c r="F13" s="29" t="s">
        <v>22</v>
      </c>
      <c r="G13" s="29" t="s">
        <v>23</v>
      </c>
      <c r="H13" s="30" t="s">
        <v>24</v>
      </c>
    </row>
    <row r="14" spans="1:8">
      <c r="A14" s="68"/>
      <c r="B14" s="78" t="s">
        <v>66</v>
      </c>
      <c r="C14" s="68"/>
      <c r="D14" s="80" t="s">
        <v>74</v>
      </c>
      <c r="E14" s="81"/>
      <c r="F14" s="77"/>
      <c r="G14" s="77"/>
      <c r="H14" s="77"/>
    </row>
    <row r="15" spans="1:8">
      <c r="A15" s="68"/>
      <c r="B15" s="78"/>
      <c r="C15" s="68"/>
      <c r="D15" s="80"/>
      <c r="E15" s="81"/>
      <c r="F15" s="77"/>
      <c r="G15" s="77"/>
      <c r="H15" s="77"/>
    </row>
    <row r="16" spans="1:8">
      <c r="A16" s="68"/>
      <c r="B16" s="78"/>
      <c r="C16" s="68"/>
      <c r="D16" s="82" t="s">
        <v>75</v>
      </c>
      <c r="E16" s="83"/>
      <c r="F16" s="84"/>
      <c r="G16" s="77"/>
      <c r="H16" s="77"/>
    </row>
    <row r="17" spans="1:8">
      <c r="A17" s="68"/>
      <c r="B17" s="78"/>
      <c r="C17" s="68"/>
      <c r="D17" s="82" t="s">
        <v>76</v>
      </c>
      <c r="E17" s="83"/>
      <c r="F17" s="84"/>
      <c r="G17" s="77"/>
      <c r="H17" s="77"/>
    </row>
    <row r="18" spans="1:8" ht="102">
      <c r="A18" s="68"/>
      <c r="B18" s="78"/>
      <c r="C18" s="68"/>
      <c r="D18" s="82" t="s">
        <v>77</v>
      </c>
      <c r="E18" s="83"/>
      <c r="F18" s="84"/>
      <c r="G18" s="77"/>
      <c r="H18" s="77"/>
    </row>
    <row r="19" spans="1:8">
      <c r="A19" s="68"/>
      <c r="B19" s="78"/>
      <c r="C19" s="68"/>
      <c r="D19" s="82" t="s">
        <v>78</v>
      </c>
      <c r="E19" s="83"/>
      <c r="F19" s="84"/>
      <c r="G19" s="77"/>
      <c r="H19" s="77"/>
    </row>
    <row r="20" spans="1:8" ht="25.5">
      <c r="A20" s="68"/>
      <c r="B20" s="78"/>
      <c r="C20" s="68"/>
      <c r="D20" s="82" t="s">
        <v>79</v>
      </c>
      <c r="E20" s="83"/>
      <c r="F20" s="84"/>
      <c r="G20" s="77"/>
      <c r="H20" s="77"/>
    </row>
    <row r="21" spans="1:8">
      <c r="A21" s="68"/>
      <c r="B21" s="78"/>
      <c r="C21" s="68"/>
      <c r="D21" s="82" t="s">
        <v>80</v>
      </c>
      <c r="E21" s="83"/>
      <c r="F21" s="84"/>
      <c r="G21" s="77"/>
      <c r="H21" s="77"/>
    </row>
    <row r="22" spans="1:8" ht="25.5">
      <c r="A22" s="68"/>
      <c r="B22" s="78"/>
      <c r="C22" s="68"/>
      <c r="D22" s="82" t="s">
        <v>81</v>
      </c>
      <c r="E22" s="83"/>
      <c r="F22" s="84"/>
      <c r="G22" s="77"/>
      <c r="H22" s="77"/>
    </row>
    <row r="23" spans="1:8">
      <c r="A23" s="85"/>
      <c r="B23" s="86"/>
      <c r="C23" s="85"/>
      <c r="D23" s="87"/>
      <c r="E23" s="88"/>
      <c r="F23" s="89"/>
      <c r="G23" s="89"/>
      <c r="H23" s="89"/>
    </row>
    <row r="24" spans="1:8">
      <c r="A24" s="68" t="s">
        <v>25</v>
      </c>
      <c r="B24" s="68" t="s">
        <v>66</v>
      </c>
      <c r="C24" s="68" t="s">
        <v>26</v>
      </c>
      <c r="D24" s="90" t="s">
        <v>82</v>
      </c>
      <c r="E24" s="81" t="s">
        <v>27</v>
      </c>
      <c r="F24" s="77">
        <v>9</v>
      </c>
      <c r="G24" s="91"/>
      <c r="H24" s="92">
        <f>ROUND((F24*G24),2)</f>
        <v>0</v>
      </c>
    </row>
    <row r="25" spans="1:8">
      <c r="A25" s="93"/>
      <c r="B25" s="68"/>
      <c r="C25" s="68" t="s">
        <v>7</v>
      </c>
      <c r="D25" s="82" t="s">
        <v>83</v>
      </c>
      <c r="E25" s="81"/>
      <c r="F25" s="77"/>
      <c r="G25" s="94"/>
      <c r="H25" s="92"/>
    </row>
    <row r="26" spans="1:8">
      <c r="A26" s="93"/>
      <c r="B26" s="68"/>
      <c r="C26" s="68" t="s">
        <v>7</v>
      </c>
      <c r="D26" s="82" t="s">
        <v>84</v>
      </c>
      <c r="E26" s="81"/>
      <c r="F26" s="77"/>
      <c r="G26" s="94"/>
      <c r="H26" s="92"/>
    </row>
    <row r="27" spans="1:8" ht="25.5">
      <c r="A27" s="93"/>
      <c r="B27" s="68"/>
      <c r="C27" s="68" t="s">
        <v>7</v>
      </c>
      <c r="D27" s="82" t="s">
        <v>85</v>
      </c>
      <c r="E27" s="81"/>
      <c r="F27" s="77"/>
      <c r="G27" s="94"/>
      <c r="H27" s="92"/>
    </row>
    <row r="28" spans="1:8" ht="38.25">
      <c r="A28" s="93"/>
      <c r="B28" s="68"/>
      <c r="C28" s="68" t="s">
        <v>7</v>
      </c>
      <c r="D28" s="82" t="s">
        <v>86</v>
      </c>
      <c r="E28" s="81"/>
      <c r="F28" s="77"/>
      <c r="G28" s="94"/>
      <c r="H28" s="92"/>
    </row>
    <row r="29" spans="1:8">
      <c r="A29" s="93"/>
      <c r="B29" s="68"/>
      <c r="C29" s="68" t="s">
        <v>7</v>
      </c>
      <c r="D29" s="82" t="s">
        <v>87</v>
      </c>
      <c r="E29" s="81"/>
      <c r="F29" s="77"/>
      <c r="G29" s="94"/>
      <c r="H29" s="92"/>
    </row>
    <row r="30" spans="1:8">
      <c r="A30" s="93"/>
      <c r="B30" s="68"/>
      <c r="C30" s="68" t="s">
        <v>7</v>
      </c>
      <c r="D30" s="82" t="s">
        <v>88</v>
      </c>
      <c r="E30" s="81"/>
      <c r="F30" s="77"/>
      <c r="G30" s="94"/>
      <c r="H30" s="92"/>
    </row>
    <row r="31" spans="1:8" ht="25.5">
      <c r="A31" s="93"/>
      <c r="B31" s="68"/>
      <c r="C31" s="68" t="s">
        <v>7</v>
      </c>
      <c r="D31" s="82" t="s">
        <v>89</v>
      </c>
      <c r="E31" s="81"/>
      <c r="F31" s="77"/>
      <c r="G31" s="94"/>
      <c r="H31" s="92"/>
    </row>
    <row r="32" spans="1:8">
      <c r="A32" s="93"/>
      <c r="B32" s="68"/>
      <c r="C32" s="68" t="s">
        <v>7</v>
      </c>
      <c r="D32" s="82" t="s">
        <v>90</v>
      </c>
      <c r="E32" s="81"/>
      <c r="F32" s="77"/>
      <c r="G32" s="94"/>
      <c r="H32" s="92"/>
    </row>
    <row r="33" spans="1:8">
      <c r="A33" s="93"/>
      <c r="B33" s="68"/>
      <c r="C33" s="68" t="s">
        <v>7</v>
      </c>
      <c r="D33" s="82" t="s">
        <v>91</v>
      </c>
      <c r="E33" s="81"/>
      <c r="F33" s="77"/>
      <c r="G33" s="94"/>
      <c r="H33" s="92"/>
    </row>
    <row r="34" spans="1:8">
      <c r="A34" s="93"/>
      <c r="B34" s="68"/>
      <c r="C34" s="68" t="s">
        <v>7</v>
      </c>
      <c r="D34" s="82" t="s">
        <v>92</v>
      </c>
      <c r="E34" s="81"/>
      <c r="F34" s="77"/>
      <c r="G34" s="94"/>
      <c r="H34" s="92"/>
    </row>
    <row r="35" spans="1:8">
      <c r="A35" s="93"/>
      <c r="B35" s="68"/>
      <c r="C35" s="68" t="s">
        <v>7</v>
      </c>
      <c r="D35" s="82" t="s">
        <v>93</v>
      </c>
      <c r="E35" s="81"/>
      <c r="F35" s="77"/>
      <c r="G35" s="94"/>
      <c r="H35" s="92"/>
    </row>
    <row r="36" spans="1:8">
      <c r="A36" s="93"/>
      <c r="B36" s="68"/>
      <c r="C36" s="68" t="s">
        <v>7</v>
      </c>
      <c r="D36" s="82" t="s">
        <v>94</v>
      </c>
      <c r="E36" s="81"/>
      <c r="F36" s="77"/>
      <c r="G36" s="94"/>
      <c r="H36" s="92"/>
    </row>
    <row r="37" spans="1:8" ht="25.5">
      <c r="A37" s="93"/>
      <c r="B37" s="68"/>
      <c r="C37" s="68" t="s">
        <v>7</v>
      </c>
      <c r="D37" s="82" t="s">
        <v>95</v>
      </c>
      <c r="E37" s="81"/>
      <c r="F37" s="77"/>
      <c r="G37" s="94"/>
      <c r="H37" s="92"/>
    </row>
    <row r="38" spans="1:8" ht="25.5">
      <c r="A38" s="93"/>
      <c r="B38" s="68"/>
      <c r="C38" s="68" t="s">
        <v>7</v>
      </c>
      <c r="D38" s="82" t="s">
        <v>96</v>
      </c>
      <c r="E38" s="81"/>
      <c r="F38" s="77"/>
      <c r="G38" s="94"/>
      <c r="H38" s="92"/>
    </row>
    <row r="39" spans="1:8" ht="25.5">
      <c r="A39" s="93"/>
      <c r="B39" s="68"/>
      <c r="C39" s="68" t="s">
        <v>7</v>
      </c>
      <c r="D39" s="82" t="s">
        <v>97</v>
      </c>
      <c r="E39" s="81"/>
      <c r="F39" s="77"/>
      <c r="G39" s="94"/>
      <c r="H39" s="92"/>
    </row>
    <row r="40" spans="1:8">
      <c r="A40" s="93"/>
      <c r="B40" s="68"/>
      <c r="C40" s="68" t="s">
        <v>7</v>
      </c>
      <c r="D40" s="82" t="s">
        <v>98</v>
      </c>
      <c r="E40" s="81"/>
      <c r="F40" s="77"/>
      <c r="G40" s="94"/>
      <c r="H40" s="92"/>
    </row>
    <row r="41" spans="1:8">
      <c r="A41" s="93"/>
      <c r="B41" s="68"/>
      <c r="C41" s="68" t="s">
        <v>7</v>
      </c>
      <c r="D41" s="82" t="s">
        <v>99</v>
      </c>
      <c r="E41" s="81"/>
      <c r="F41" s="77"/>
      <c r="G41" s="94"/>
      <c r="H41" s="92"/>
    </row>
    <row r="42" spans="1:8" ht="25.5">
      <c r="A42" s="93"/>
      <c r="B42" s="68"/>
      <c r="C42" s="68" t="s">
        <v>7</v>
      </c>
      <c r="D42" s="82" t="s">
        <v>100</v>
      </c>
      <c r="E42" s="81"/>
      <c r="F42" s="77"/>
      <c r="G42" s="94"/>
      <c r="H42" s="92"/>
    </row>
    <row r="43" spans="1:8">
      <c r="A43" s="93"/>
      <c r="B43" s="68"/>
      <c r="C43" s="68" t="s">
        <v>7</v>
      </c>
      <c r="D43" s="82" t="s">
        <v>101</v>
      </c>
      <c r="E43" s="81"/>
      <c r="F43" s="77"/>
      <c r="G43" s="94"/>
      <c r="H43" s="92"/>
    </row>
    <row r="44" spans="1:8" ht="25.5">
      <c r="A44" s="93"/>
      <c r="B44" s="68"/>
      <c r="C44" s="68" t="s">
        <v>7</v>
      </c>
      <c r="D44" s="82" t="s">
        <v>102</v>
      </c>
      <c r="E44" s="81"/>
      <c r="F44" s="77"/>
      <c r="G44" s="94"/>
      <c r="H44" s="92"/>
    </row>
    <row r="45" spans="1:8">
      <c r="A45" s="93"/>
      <c r="B45" s="68"/>
      <c r="C45" s="68" t="s">
        <v>7</v>
      </c>
      <c r="D45" s="82" t="s">
        <v>103</v>
      </c>
      <c r="E45" s="81"/>
      <c r="F45" s="77"/>
      <c r="G45" s="94"/>
      <c r="H45" s="92"/>
    </row>
    <row r="46" spans="1:8" ht="25.5">
      <c r="A46" s="93"/>
      <c r="B46" s="68"/>
      <c r="C46" s="68" t="s">
        <v>7</v>
      </c>
      <c r="D46" s="82" t="s">
        <v>104</v>
      </c>
      <c r="E46" s="81"/>
      <c r="F46" s="77"/>
      <c r="G46" s="94"/>
      <c r="H46" s="92"/>
    </row>
    <row r="47" spans="1:8" ht="25.5">
      <c r="A47" s="93"/>
      <c r="B47" s="68"/>
      <c r="C47" s="68" t="s">
        <v>7</v>
      </c>
      <c r="D47" s="82" t="s">
        <v>105</v>
      </c>
      <c r="E47" s="81"/>
      <c r="F47" s="77"/>
      <c r="G47" s="94"/>
      <c r="H47" s="92"/>
    </row>
    <row r="48" spans="1:8" ht="25.5">
      <c r="A48" s="93"/>
      <c r="B48" s="68"/>
      <c r="C48" s="68" t="s">
        <v>7</v>
      </c>
      <c r="D48" s="82" t="s">
        <v>106</v>
      </c>
      <c r="E48" s="81"/>
      <c r="F48" s="77"/>
      <c r="G48" s="94"/>
      <c r="H48" s="92"/>
    </row>
    <row r="49" spans="1:8" ht="25.5">
      <c r="A49" s="93"/>
      <c r="B49" s="68"/>
      <c r="C49" s="68" t="s">
        <v>7</v>
      </c>
      <c r="D49" s="82" t="s">
        <v>107</v>
      </c>
      <c r="E49" s="81"/>
      <c r="F49" s="77"/>
      <c r="G49" s="94"/>
      <c r="H49" s="92"/>
    </row>
    <row r="50" spans="1:8">
      <c r="A50" s="93"/>
      <c r="B50" s="68"/>
      <c r="C50" s="68" t="s">
        <v>7</v>
      </c>
      <c r="D50" s="82" t="s">
        <v>108</v>
      </c>
      <c r="E50" s="81"/>
      <c r="F50" s="77"/>
      <c r="G50" s="94"/>
      <c r="H50" s="92"/>
    </row>
    <row r="51" spans="1:8">
      <c r="A51" s="93"/>
      <c r="B51" s="68"/>
      <c r="C51" s="68" t="s">
        <v>7</v>
      </c>
      <c r="D51" s="82" t="s">
        <v>109</v>
      </c>
      <c r="E51" s="81"/>
      <c r="F51" s="77"/>
      <c r="G51" s="94"/>
      <c r="H51" s="92"/>
    </row>
    <row r="52" spans="1:8">
      <c r="A52" s="93"/>
      <c r="B52" s="68"/>
      <c r="C52" s="68" t="s">
        <v>7</v>
      </c>
      <c r="D52" s="82" t="s">
        <v>110</v>
      </c>
      <c r="E52" s="81"/>
      <c r="F52" s="77"/>
      <c r="G52" s="94"/>
      <c r="H52" s="92"/>
    </row>
    <row r="53" spans="1:8" ht="25.5">
      <c r="A53" s="93"/>
      <c r="B53" s="68"/>
      <c r="C53" s="68" t="s">
        <v>7</v>
      </c>
      <c r="D53" s="82" t="s">
        <v>111</v>
      </c>
      <c r="E53" s="81"/>
      <c r="F53" s="77"/>
      <c r="G53" s="94"/>
      <c r="H53" s="92"/>
    </row>
    <row r="54" spans="1:8">
      <c r="A54" s="93"/>
      <c r="B54" s="68"/>
      <c r="C54" s="68" t="s">
        <v>7</v>
      </c>
      <c r="D54" s="82" t="s">
        <v>112</v>
      </c>
      <c r="E54" s="81"/>
      <c r="F54" s="77"/>
      <c r="G54" s="94"/>
      <c r="H54" s="92"/>
    </row>
    <row r="55" spans="1:8" ht="25.5">
      <c r="A55" s="93"/>
      <c r="B55" s="68"/>
      <c r="C55" s="68" t="s">
        <v>7</v>
      </c>
      <c r="D55" s="82" t="s">
        <v>113</v>
      </c>
      <c r="E55" s="81"/>
      <c r="F55" s="77"/>
      <c r="G55" s="94"/>
      <c r="H55" s="92"/>
    </row>
    <row r="56" spans="1:8">
      <c r="A56" s="93"/>
      <c r="B56" s="68"/>
      <c r="C56" s="68" t="s">
        <v>7</v>
      </c>
      <c r="D56" s="82" t="s">
        <v>114</v>
      </c>
      <c r="E56" s="81"/>
      <c r="F56" s="77"/>
      <c r="G56" s="94"/>
      <c r="H56" s="92"/>
    </row>
    <row r="57" spans="1:8" ht="25.5">
      <c r="A57" s="93"/>
      <c r="B57" s="68"/>
      <c r="C57" s="68" t="s">
        <v>7</v>
      </c>
      <c r="D57" s="82" t="s">
        <v>115</v>
      </c>
      <c r="E57" s="81"/>
      <c r="F57" s="77"/>
      <c r="G57" s="94"/>
      <c r="H57" s="92"/>
    </row>
    <row r="58" spans="1:8" ht="25.5">
      <c r="A58" s="93"/>
      <c r="B58" s="68"/>
      <c r="C58" s="68" t="s">
        <v>7</v>
      </c>
      <c r="D58" s="82" t="s">
        <v>116</v>
      </c>
      <c r="E58" s="81"/>
      <c r="F58" s="77"/>
      <c r="G58" s="94"/>
      <c r="H58" s="92"/>
    </row>
    <row r="59" spans="1:8" ht="25.5">
      <c r="A59" s="93"/>
      <c r="B59" s="68"/>
      <c r="C59" s="68" t="s">
        <v>7</v>
      </c>
      <c r="D59" s="82" t="s">
        <v>117</v>
      </c>
      <c r="E59" s="81"/>
      <c r="F59" s="77"/>
      <c r="G59" s="94"/>
      <c r="H59" s="92"/>
    </row>
    <row r="60" spans="1:8" ht="38.25">
      <c r="A60" s="93"/>
      <c r="B60" s="68"/>
      <c r="C60" s="68" t="s">
        <v>7</v>
      </c>
      <c r="D60" s="82" t="s">
        <v>118</v>
      </c>
      <c r="E60" s="81"/>
      <c r="F60" s="77"/>
      <c r="G60" s="94"/>
      <c r="H60" s="92"/>
    </row>
    <row r="61" spans="1:8">
      <c r="A61" s="93"/>
      <c r="B61" s="68"/>
      <c r="C61" s="68" t="s">
        <v>7</v>
      </c>
      <c r="D61" s="82" t="s">
        <v>119</v>
      </c>
      <c r="E61" s="81"/>
      <c r="F61" s="77"/>
      <c r="G61" s="94"/>
      <c r="H61" s="92"/>
    </row>
    <row r="62" spans="1:8" ht="25.5">
      <c r="A62" s="93"/>
      <c r="B62" s="68"/>
      <c r="C62" s="68" t="s">
        <v>7</v>
      </c>
      <c r="D62" s="82" t="s">
        <v>120</v>
      </c>
      <c r="E62" s="81"/>
      <c r="F62" s="77"/>
      <c r="G62" s="94"/>
      <c r="H62" s="92"/>
    </row>
    <row r="63" spans="1:8">
      <c r="A63" s="93"/>
      <c r="B63" s="68"/>
      <c r="C63" s="68" t="s">
        <v>7</v>
      </c>
      <c r="D63" s="82" t="s">
        <v>121</v>
      </c>
      <c r="E63" s="81"/>
      <c r="F63" s="77"/>
      <c r="G63" s="94"/>
      <c r="H63" s="92"/>
    </row>
    <row r="64" spans="1:8">
      <c r="A64" s="93"/>
      <c r="B64" s="68"/>
      <c r="C64" s="68" t="s">
        <v>7</v>
      </c>
      <c r="D64" s="82" t="s">
        <v>122</v>
      </c>
      <c r="E64" s="81"/>
      <c r="F64" s="77"/>
      <c r="G64" s="94"/>
      <c r="H64" s="92"/>
    </row>
    <row r="65" spans="1:8" ht="25.5">
      <c r="A65" s="93"/>
      <c r="B65" s="68"/>
      <c r="C65" s="68" t="s">
        <v>7</v>
      </c>
      <c r="D65" s="82" t="s">
        <v>123</v>
      </c>
      <c r="E65" s="81"/>
      <c r="F65" s="77"/>
      <c r="G65" s="94"/>
      <c r="H65" s="92"/>
    </row>
    <row r="66" spans="1:8" ht="25.5">
      <c r="A66" s="93"/>
      <c r="B66" s="68"/>
      <c r="C66" s="68" t="s">
        <v>7</v>
      </c>
      <c r="D66" s="82" t="s">
        <v>124</v>
      </c>
      <c r="E66" s="81"/>
      <c r="F66" s="77"/>
      <c r="G66" s="94"/>
      <c r="H66" s="92"/>
    </row>
    <row r="67" spans="1:8" ht="25.5">
      <c r="A67" s="93"/>
      <c r="B67" s="68"/>
      <c r="C67" s="68" t="s">
        <v>7</v>
      </c>
      <c r="D67" s="82" t="s">
        <v>125</v>
      </c>
      <c r="E67" s="81"/>
      <c r="F67" s="77"/>
      <c r="G67" s="94"/>
      <c r="H67" s="92"/>
    </row>
    <row r="68" spans="1:8">
      <c r="A68" s="93"/>
      <c r="B68" s="68"/>
      <c r="C68" s="68" t="s">
        <v>7</v>
      </c>
      <c r="D68" s="82" t="s">
        <v>126</v>
      </c>
      <c r="E68" s="81"/>
      <c r="F68" s="77"/>
      <c r="G68" s="94"/>
      <c r="H68" s="92"/>
    </row>
    <row r="69" spans="1:8" ht="25.5">
      <c r="A69" s="93"/>
      <c r="B69" s="68"/>
      <c r="C69" s="68" t="s">
        <v>7</v>
      </c>
      <c r="D69" s="82" t="s">
        <v>127</v>
      </c>
      <c r="E69" s="81"/>
      <c r="F69" s="77"/>
      <c r="G69" s="94"/>
      <c r="H69" s="92"/>
    </row>
    <row r="70" spans="1:8">
      <c r="A70" s="93"/>
      <c r="B70" s="68"/>
      <c r="C70" s="68" t="s">
        <v>7</v>
      </c>
      <c r="D70" s="82" t="s">
        <v>128</v>
      </c>
      <c r="E70" s="81"/>
      <c r="F70" s="77"/>
      <c r="G70" s="94"/>
      <c r="H70" s="92"/>
    </row>
    <row r="71" spans="1:8">
      <c r="A71" s="95"/>
      <c r="B71" s="85"/>
      <c r="C71" s="68" t="s">
        <v>7</v>
      </c>
      <c r="D71" s="82" t="s">
        <v>129</v>
      </c>
      <c r="E71" s="81"/>
      <c r="F71" s="77"/>
      <c r="G71" s="94"/>
      <c r="H71" s="92"/>
    </row>
    <row r="72" spans="1:8" ht="25.5">
      <c r="A72" s="93"/>
      <c r="B72" s="68"/>
      <c r="C72" s="96" t="s">
        <v>7</v>
      </c>
      <c r="D72" s="97" t="s">
        <v>130</v>
      </c>
      <c r="E72" s="98"/>
      <c r="F72" s="77"/>
      <c r="G72" s="94"/>
      <c r="H72" s="92"/>
    </row>
    <row r="73" spans="1:8" ht="25.5">
      <c r="A73" s="68" t="s">
        <v>25</v>
      </c>
      <c r="B73" s="68" t="s">
        <v>66</v>
      </c>
      <c r="C73" s="68" t="s">
        <v>28</v>
      </c>
      <c r="D73" s="82" t="s">
        <v>131</v>
      </c>
      <c r="E73" s="81" t="s">
        <v>27</v>
      </c>
      <c r="F73" s="77">
        <v>42</v>
      </c>
      <c r="G73" s="91"/>
      <c r="H73" s="92">
        <f>ROUND((F73*G73),2)</f>
        <v>0</v>
      </c>
    </row>
    <row r="74" spans="1:8">
      <c r="A74" s="93"/>
      <c r="B74" s="68"/>
      <c r="C74" s="68" t="s">
        <v>7</v>
      </c>
      <c r="D74" s="82" t="s">
        <v>84</v>
      </c>
      <c r="E74" s="81"/>
      <c r="F74" s="77"/>
      <c r="G74" s="94"/>
      <c r="H74" s="92"/>
    </row>
    <row r="75" spans="1:8">
      <c r="A75" s="93"/>
      <c r="B75" s="68"/>
      <c r="C75" s="68" t="s">
        <v>7</v>
      </c>
      <c r="D75" s="82" t="s">
        <v>132</v>
      </c>
      <c r="E75" s="81"/>
      <c r="F75" s="77"/>
      <c r="G75" s="94"/>
      <c r="H75" s="92"/>
    </row>
    <row r="76" spans="1:8">
      <c r="A76" s="93"/>
      <c r="B76" s="68"/>
      <c r="C76" s="68" t="s">
        <v>7</v>
      </c>
      <c r="D76" s="82" t="s">
        <v>133</v>
      </c>
      <c r="E76" s="81"/>
      <c r="F76" s="77"/>
      <c r="G76" s="94"/>
      <c r="H76" s="92"/>
    </row>
    <row r="77" spans="1:8">
      <c r="A77" s="93"/>
      <c r="B77" s="68"/>
      <c r="C77" s="68" t="s">
        <v>7</v>
      </c>
      <c r="D77" s="82" t="s">
        <v>134</v>
      </c>
      <c r="E77" s="81"/>
      <c r="F77" s="77"/>
      <c r="G77" s="94"/>
      <c r="H77" s="92"/>
    </row>
    <row r="78" spans="1:8">
      <c r="A78" s="93"/>
      <c r="B78" s="68"/>
      <c r="C78" s="68" t="s">
        <v>7</v>
      </c>
      <c r="D78" s="82" t="s">
        <v>135</v>
      </c>
      <c r="E78" s="81"/>
      <c r="F78" s="77"/>
      <c r="G78" s="94"/>
      <c r="H78" s="92"/>
    </row>
    <row r="79" spans="1:8">
      <c r="A79" s="93"/>
      <c r="B79" s="68"/>
      <c r="C79" s="68" t="s">
        <v>7</v>
      </c>
      <c r="D79" s="82" t="s">
        <v>136</v>
      </c>
      <c r="E79" s="81"/>
      <c r="F79" s="77"/>
      <c r="G79" s="94"/>
      <c r="H79" s="92"/>
    </row>
    <row r="80" spans="1:8">
      <c r="A80" s="93"/>
      <c r="B80" s="68"/>
      <c r="C80" s="68" t="s">
        <v>7</v>
      </c>
      <c r="D80" s="82" t="s">
        <v>137</v>
      </c>
      <c r="E80" s="81"/>
      <c r="F80" s="77"/>
      <c r="G80" s="94"/>
      <c r="H80" s="92"/>
    </row>
    <row r="81" spans="1:8">
      <c r="A81" s="93"/>
      <c r="B81" s="68"/>
      <c r="C81" s="68" t="s">
        <v>7</v>
      </c>
      <c r="D81" s="82" t="s">
        <v>138</v>
      </c>
      <c r="E81" s="81"/>
      <c r="F81" s="77"/>
      <c r="G81" s="94"/>
      <c r="H81" s="92"/>
    </row>
    <row r="82" spans="1:8">
      <c r="A82" s="93"/>
      <c r="B82" s="68"/>
      <c r="C82" s="68" t="s">
        <v>7</v>
      </c>
      <c r="D82" s="82" t="s">
        <v>139</v>
      </c>
      <c r="E82" s="81"/>
      <c r="F82" s="77"/>
      <c r="G82" s="94"/>
      <c r="H82" s="92"/>
    </row>
    <row r="83" spans="1:8">
      <c r="A83" s="93"/>
      <c r="B83" s="68"/>
      <c r="C83" s="68" t="s">
        <v>7</v>
      </c>
      <c r="D83" s="82" t="s">
        <v>140</v>
      </c>
      <c r="E83" s="81"/>
      <c r="F83" s="77"/>
      <c r="G83" s="94"/>
      <c r="H83" s="92"/>
    </row>
    <row r="84" spans="1:8">
      <c r="A84" s="93"/>
      <c r="B84" s="68"/>
      <c r="C84" s="68" t="s">
        <v>7</v>
      </c>
      <c r="D84" s="82" t="s">
        <v>141</v>
      </c>
      <c r="E84" s="81"/>
      <c r="F84" s="77"/>
      <c r="G84" s="94"/>
      <c r="H84" s="92"/>
    </row>
    <row r="85" spans="1:8">
      <c r="A85" s="93"/>
      <c r="B85" s="68"/>
      <c r="C85" s="68" t="s">
        <v>7</v>
      </c>
      <c r="D85" s="82" t="s">
        <v>142</v>
      </c>
      <c r="E85" s="81"/>
      <c r="F85" s="77"/>
      <c r="G85" s="94"/>
      <c r="H85" s="92"/>
    </row>
    <row r="86" spans="1:8">
      <c r="A86" s="93"/>
      <c r="B86" s="68"/>
      <c r="C86" s="68" t="s">
        <v>7</v>
      </c>
      <c r="D86" s="82" t="s">
        <v>143</v>
      </c>
      <c r="E86" s="81"/>
      <c r="F86" s="77"/>
      <c r="G86" s="94"/>
      <c r="H86" s="92"/>
    </row>
    <row r="87" spans="1:8" ht="38.25">
      <c r="A87" s="93"/>
      <c r="B87" s="68"/>
      <c r="C87" s="68" t="s">
        <v>7</v>
      </c>
      <c r="D87" s="82" t="s">
        <v>144</v>
      </c>
      <c r="E87" s="81"/>
      <c r="F87" s="77"/>
      <c r="G87" s="94"/>
      <c r="H87" s="92"/>
    </row>
    <row r="88" spans="1:8">
      <c r="A88" s="93"/>
      <c r="B88" s="68"/>
      <c r="C88" s="68" t="s">
        <v>7</v>
      </c>
      <c r="D88" s="82" t="s">
        <v>145</v>
      </c>
      <c r="E88" s="81"/>
      <c r="F88" s="77"/>
      <c r="G88" s="94"/>
      <c r="H88" s="92"/>
    </row>
    <row r="89" spans="1:8">
      <c r="A89" s="93"/>
      <c r="B89" s="68"/>
      <c r="C89" s="68" t="s">
        <v>7</v>
      </c>
      <c r="D89" s="82" t="s">
        <v>146</v>
      </c>
      <c r="E89" s="81"/>
      <c r="F89" s="77"/>
      <c r="G89" s="94"/>
      <c r="H89" s="92"/>
    </row>
    <row r="90" spans="1:8">
      <c r="A90" s="93"/>
      <c r="B90" s="68"/>
      <c r="C90" s="68" t="s">
        <v>7</v>
      </c>
      <c r="D90" s="82" t="s">
        <v>147</v>
      </c>
      <c r="E90" s="81"/>
      <c r="F90" s="77"/>
      <c r="G90" s="94"/>
      <c r="H90" s="92"/>
    </row>
    <row r="91" spans="1:8">
      <c r="A91" s="93"/>
      <c r="B91" s="68"/>
      <c r="C91" s="68" t="s">
        <v>7</v>
      </c>
      <c r="D91" s="82" t="s">
        <v>148</v>
      </c>
      <c r="E91" s="81"/>
      <c r="F91" s="77"/>
      <c r="G91" s="94"/>
      <c r="H91" s="92"/>
    </row>
    <row r="92" spans="1:8">
      <c r="A92" s="93"/>
      <c r="B92" s="68"/>
      <c r="C92" s="68" t="s">
        <v>7</v>
      </c>
      <c r="D92" s="82" t="s">
        <v>149</v>
      </c>
      <c r="E92" s="81"/>
      <c r="F92" s="77"/>
      <c r="G92" s="94"/>
      <c r="H92" s="92"/>
    </row>
    <row r="93" spans="1:8">
      <c r="A93" s="99"/>
      <c r="B93" s="78"/>
      <c r="C93" s="78"/>
      <c r="D93" s="100" t="s">
        <v>150</v>
      </c>
      <c r="E93" s="101"/>
      <c r="F93" s="94"/>
      <c r="G93" s="94"/>
      <c r="H93" s="102">
        <f>SUM(H24:H92)</f>
        <v>0</v>
      </c>
    </row>
    <row r="94" spans="1:8">
      <c r="A94" s="103"/>
      <c r="C94" s="14"/>
    </row>
    <row r="95" spans="1:8">
      <c r="A95" s="78"/>
      <c r="B95" s="78" t="s">
        <v>68</v>
      </c>
      <c r="C95" s="78"/>
      <c r="D95" s="80" t="s">
        <v>71</v>
      </c>
      <c r="E95" s="104"/>
      <c r="F95" s="77"/>
      <c r="G95" s="77"/>
      <c r="H95" s="79"/>
    </row>
    <row r="96" spans="1:8">
      <c r="A96" s="68" t="s">
        <v>25</v>
      </c>
      <c r="B96" s="68" t="s">
        <v>68</v>
      </c>
      <c r="C96" s="105" t="s">
        <v>26</v>
      </c>
      <c r="D96" s="114" t="s">
        <v>152</v>
      </c>
      <c r="E96" s="107" t="s">
        <v>27</v>
      </c>
      <c r="F96" s="92">
        <v>20</v>
      </c>
      <c r="G96" s="108"/>
      <c r="H96" s="109">
        <f>ROUND((F96*G96),2)</f>
        <v>0</v>
      </c>
    </row>
    <row r="97" spans="1:8">
      <c r="A97" s="68"/>
      <c r="B97" s="68"/>
      <c r="C97" s="68" t="s">
        <v>7</v>
      </c>
      <c r="D97" s="114" t="s">
        <v>153</v>
      </c>
      <c r="E97" s="81"/>
      <c r="F97" s="77"/>
      <c r="G97" s="77"/>
      <c r="H97" s="77"/>
    </row>
    <row r="98" spans="1:8" ht="25.5">
      <c r="A98" s="68"/>
      <c r="B98" s="68"/>
      <c r="C98" s="68" t="s">
        <v>7</v>
      </c>
      <c r="D98" s="114" t="s">
        <v>154</v>
      </c>
      <c r="E98" s="81"/>
      <c r="F98" s="77"/>
      <c r="G98" s="77"/>
      <c r="H98" s="77"/>
    </row>
    <row r="99" spans="1:8" ht="25.5">
      <c r="A99" s="68"/>
      <c r="B99" s="68"/>
      <c r="C99" s="68" t="s">
        <v>7</v>
      </c>
      <c r="D99" s="114" t="s">
        <v>155</v>
      </c>
      <c r="E99" s="81"/>
      <c r="F99" s="77"/>
      <c r="G99" s="77"/>
      <c r="H99" s="77"/>
    </row>
    <row r="100" spans="1:8" ht="25.5">
      <c r="A100" s="68"/>
      <c r="B100" s="68"/>
      <c r="C100" s="68" t="s">
        <v>7</v>
      </c>
      <c r="D100" s="114" t="s">
        <v>156</v>
      </c>
      <c r="E100" s="81"/>
      <c r="F100" s="77"/>
      <c r="G100" s="77"/>
      <c r="H100" s="77"/>
    </row>
    <row r="101" spans="1:8">
      <c r="A101" s="68"/>
      <c r="B101" s="68"/>
      <c r="C101" s="68" t="s">
        <v>7</v>
      </c>
      <c r="D101" s="114" t="s">
        <v>157</v>
      </c>
      <c r="E101" s="81"/>
      <c r="F101" s="77"/>
      <c r="G101" s="77"/>
      <c r="H101" s="77"/>
    </row>
    <row r="102" spans="1:8">
      <c r="A102" s="68"/>
      <c r="B102" s="68"/>
      <c r="C102" s="68" t="s">
        <v>7</v>
      </c>
      <c r="D102" s="114" t="s">
        <v>158</v>
      </c>
      <c r="E102" s="81"/>
      <c r="F102" s="77"/>
      <c r="G102" s="77"/>
      <c r="H102" s="77"/>
    </row>
    <row r="103" spans="1:8" ht="25.5">
      <c r="A103" s="68"/>
      <c r="B103" s="68"/>
      <c r="C103" s="68" t="s">
        <v>7</v>
      </c>
      <c r="D103" s="114" t="s">
        <v>159</v>
      </c>
      <c r="E103" s="81"/>
      <c r="F103" s="77"/>
      <c r="G103" s="77"/>
      <c r="H103" s="77"/>
    </row>
    <row r="104" spans="1:8" ht="25.5">
      <c r="A104" s="68"/>
      <c r="B104" s="68"/>
      <c r="C104" s="68" t="s">
        <v>7</v>
      </c>
      <c r="D104" s="114" t="s">
        <v>160</v>
      </c>
      <c r="E104" s="81"/>
      <c r="F104" s="77"/>
      <c r="G104" s="77"/>
      <c r="H104" s="77"/>
    </row>
    <row r="105" spans="1:8">
      <c r="A105" s="68"/>
      <c r="B105" s="68"/>
      <c r="C105" s="68" t="s">
        <v>7</v>
      </c>
      <c r="D105" s="114" t="s">
        <v>161</v>
      </c>
      <c r="E105" s="81"/>
      <c r="F105" s="77"/>
      <c r="G105" s="77"/>
      <c r="H105" s="77"/>
    </row>
    <row r="106" spans="1:8">
      <c r="A106" s="68"/>
      <c r="B106" s="68"/>
      <c r="C106" s="68" t="s">
        <v>7</v>
      </c>
      <c r="D106" s="114" t="s">
        <v>162</v>
      </c>
      <c r="E106" s="81"/>
      <c r="F106" s="77"/>
      <c r="G106" s="77"/>
      <c r="H106" s="77"/>
    </row>
    <row r="107" spans="1:8">
      <c r="A107" s="68"/>
      <c r="B107" s="68"/>
      <c r="C107" s="68" t="s">
        <v>7</v>
      </c>
      <c r="D107" s="114" t="s">
        <v>163</v>
      </c>
      <c r="E107" s="81"/>
      <c r="F107" s="77"/>
      <c r="G107" s="77"/>
      <c r="H107" s="77"/>
    </row>
    <row r="108" spans="1:8">
      <c r="A108" s="68"/>
      <c r="B108" s="68"/>
      <c r="C108" s="68" t="s">
        <v>7</v>
      </c>
      <c r="D108" s="114" t="s">
        <v>164</v>
      </c>
      <c r="E108" s="81"/>
      <c r="F108" s="77"/>
      <c r="G108" s="77"/>
      <c r="H108" s="77"/>
    </row>
    <row r="109" spans="1:8">
      <c r="A109" s="68"/>
      <c r="B109" s="68"/>
      <c r="C109" s="68" t="s">
        <v>7</v>
      </c>
      <c r="D109" s="114" t="s">
        <v>165</v>
      </c>
      <c r="E109" s="81"/>
      <c r="F109" s="77"/>
      <c r="G109" s="77"/>
      <c r="H109" s="77"/>
    </row>
    <row r="110" spans="1:8">
      <c r="A110" s="68"/>
      <c r="B110" s="68"/>
      <c r="C110" s="68" t="s">
        <v>7</v>
      </c>
      <c r="D110" s="114" t="s">
        <v>166</v>
      </c>
      <c r="E110" s="81"/>
      <c r="F110" s="77"/>
      <c r="G110" s="77"/>
      <c r="H110" s="77"/>
    </row>
    <row r="111" spans="1:8">
      <c r="A111" s="68"/>
      <c r="B111" s="68"/>
      <c r="C111" s="68"/>
      <c r="D111" s="114"/>
      <c r="E111" s="81"/>
      <c r="F111" s="77"/>
      <c r="G111" s="77"/>
      <c r="H111" s="77"/>
    </row>
    <row r="112" spans="1:8" ht="38.25">
      <c r="A112" s="68" t="s">
        <v>25</v>
      </c>
      <c r="B112" s="68" t="s">
        <v>68</v>
      </c>
      <c r="C112" s="105" t="s">
        <v>28</v>
      </c>
      <c r="D112" s="114" t="s">
        <v>167</v>
      </c>
      <c r="E112" s="81" t="s">
        <v>27</v>
      </c>
      <c r="F112" s="77">
        <v>2</v>
      </c>
      <c r="G112" s="108"/>
      <c r="H112" s="109">
        <f t="shared" ref="H112:H119" si="0">ROUND((F112*G112),2)</f>
        <v>0</v>
      </c>
    </row>
    <row r="113" spans="1:8" ht="25.5">
      <c r="A113" s="68" t="s">
        <v>25</v>
      </c>
      <c r="B113" s="68" t="s">
        <v>68</v>
      </c>
      <c r="C113" s="105" t="s">
        <v>29</v>
      </c>
      <c r="D113" s="114" t="s">
        <v>168</v>
      </c>
      <c r="E113" s="81" t="s">
        <v>27</v>
      </c>
      <c r="F113" s="77">
        <v>1</v>
      </c>
      <c r="G113" s="108"/>
      <c r="H113" s="109">
        <f t="shared" si="0"/>
        <v>0</v>
      </c>
    </row>
    <row r="114" spans="1:8" ht="38.25">
      <c r="A114" s="68" t="s">
        <v>25</v>
      </c>
      <c r="B114" s="68" t="s">
        <v>68</v>
      </c>
      <c r="C114" s="105" t="s">
        <v>30</v>
      </c>
      <c r="D114" s="114" t="s">
        <v>169</v>
      </c>
      <c r="E114" s="81" t="s">
        <v>27</v>
      </c>
      <c r="F114" s="77">
        <v>1</v>
      </c>
      <c r="G114" s="108"/>
      <c r="H114" s="109">
        <f t="shared" si="0"/>
        <v>0</v>
      </c>
    </row>
    <row r="115" spans="1:8" ht="38.25">
      <c r="A115" s="68" t="s">
        <v>25</v>
      </c>
      <c r="B115" s="68" t="s">
        <v>68</v>
      </c>
      <c r="C115" s="105" t="s">
        <v>32</v>
      </c>
      <c r="D115" s="114" t="s">
        <v>170</v>
      </c>
      <c r="E115" s="81" t="s">
        <v>27</v>
      </c>
      <c r="F115" s="77">
        <v>1</v>
      </c>
      <c r="G115" s="108"/>
      <c r="H115" s="109">
        <f t="shared" si="0"/>
        <v>0</v>
      </c>
    </row>
    <row r="116" spans="1:8" ht="25.5">
      <c r="A116" s="68" t="s">
        <v>25</v>
      </c>
      <c r="B116" s="68" t="s">
        <v>68</v>
      </c>
      <c r="C116" s="105" t="s">
        <v>33</v>
      </c>
      <c r="D116" s="114" t="s">
        <v>171</v>
      </c>
      <c r="E116" s="81" t="s">
        <v>27</v>
      </c>
      <c r="F116" s="77">
        <v>1</v>
      </c>
      <c r="G116" s="108"/>
      <c r="H116" s="109">
        <f t="shared" si="0"/>
        <v>0</v>
      </c>
    </row>
    <row r="117" spans="1:8">
      <c r="A117" s="68" t="s">
        <v>25</v>
      </c>
      <c r="B117" s="68" t="s">
        <v>68</v>
      </c>
      <c r="C117" s="105" t="s">
        <v>34</v>
      </c>
      <c r="D117" s="114" t="s">
        <v>172</v>
      </c>
      <c r="E117" s="81" t="s">
        <v>27</v>
      </c>
      <c r="F117" s="77">
        <v>16</v>
      </c>
      <c r="G117" s="108"/>
      <c r="H117" s="109">
        <f t="shared" si="0"/>
        <v>0</v>
      </c>
    </row>
    <row r="118" spans="1:8" ht="25.5">
      <c r="A118" s="68" t="s">
        <v>25</v>
      </c>
      <c r="B118" s="68" t="s">
        <v>68</v>
      </c>
      <c r="C118" s="105" t="s">
        <v>35</v>
      </c>
      <c r="D118" s="82" t="s">
        <v>173</v>
      </c>
      <c r="E118" s="81" t="s">
        <v>27</v>
      </c>
      <c r="F118" s="77">
        <v>18</v>
      </c>
      <c r="G118" s="108"/>
      <c r="H118" s="109">
        <f t="shared" si="0"/>
        <v>0</v>
      </c>
    </row>
    <row r="119" spans="1:8" ht="38.25">
      <c r="A119" s="68" t="s">
        <v>25</v>
      </c>
      <c r="B119" s="68" t="s">
        <v>68</v>
      </c>
      <c r="C119" s="105" t="s">
        <v>36</v>
      </c>
      <c r="D119" s="63" t="s">
        <v>174</v>
      </c>
      <c r="E119" s="81" t="s">
        <v>27</v>
      </c>
      <c r="F119" s="77">
        <v>1</v>
      </c>
      <c r="G119" s="108"/>
      <c r="H119" s="109">
        <f t="shared" si="0"/>
        <v>0</v>
      </c>
    </row>
    <row r="120" spans="1:8">
      <c r="A120" s="68"/>
      <c r="B120" s="68"/>
      <c r="C120" s="68"/>
      <c r="D120" s="115" t="s">
        <v>175</v>
      </c>
      <c r="E120" s="81"/>
      <c r="F120" s="77"/>
      <c r="G120" s="77"/>
      <c r="H120" s="79">
        <f>SUM(H96:H119)</f>
        <v>0</v>
      </c>
    </row>
    <row r="121" spans="1:8">
      <c r="D121" s="113"/>
      <c r="H121" s="16"/>
    </row>
    <row r="122" spans="1:8">
      <c r="A122" s="78"/>
      <c r="B122" s="78" t="s">
        <v>70</v>
      </c>
      <c r="C122" s="78"/>
      <c r="D122" s="80" t="s">
        <v>176</v>
      </c>
      <c r="E122" s="104"/>
      <c r="F122" s="77"/>
      <c r="G122" s="77"/>
      <c r="H122" s="79"/>
    </row>
    <row r="123" spans="1:8">
      <c r="A123" s="68" t="s">
        <v>25</v>
      </c>
      <c r="B123" s="68" t="s">
        <v>70</v>
      </c>
      <c r="C123" s="105" t="s">
        <v>26</v>
      </c>
      <c r="D123" s="90" t="s">
        <v>241</v>
      </c>
      <c r="E123" s="107" t="s">
        <v>27</v>
      </c>
      <c r="F123" s="92">
        <v>2</v>
      </c>
      <c r="G123" s="108"/>
      <c r="H123" s="109">
        <f>ROUND((F123*G123),2)</f>
        <v>0</v>
      </c>
    </row>
    <row r="124" spans="1:8">
      <c r="A124" s="68" t="s">
        <v>25</v>
      </c>
      <c r="B124" s="68" t="s">
        <v>70</v>
      </c>
      <c r="C124" s="105" t="s">
        <v>28</v>
      </c>
      <c r="D124" s="90" t="s">
        <v>242</v>
      </c>
      <c r="E124" s="107" t="s">
        <v>27</v>
      </c>
      <c r="F124" s="92">
        <v>2</v>
      </c>
      <c r="G124" s="108"/>
      <c r="H124" s="109">
        <f>ROUND((F124*G124),2)</f>
        <v>0</v>
      </c>
    </row>
    <row r="125" spans="1:8">
      <c r="A125" s="68" t="s">
        <v>25</v>
      </c>
      <c r="B125" s="68" t="s">
        <v>70</v>
      </c>
      <c r="C125" s="105" t="s">
        <v>29</v>
      </c>
      <c r="D125" s="90" t="s">
        <v>177</v>
      </c>
      <c r="E125" s="107" t="s">
        <v>27</v>
      </c>
      <c r="F125" s="92">
        <v>4</v>
      </c>
      <c r="G125" s="108"/>
      <c r="H125" s="109">
        <f>ROUND((F125*G125),2)</f>
        <v>0</v>
      </c>
    </row>
    <row r="126" spans="1:8">
      <c r="A126" s="68" t="s">
        <v>25</v>
      </c>
      <c r="B126" s="68" t="s">
        <v>70</v>
      </c>
      <c r="C126" s="105" t="s">
        <v>30</v>
      </c>
      <c r="D126" s="90" t="s">
        <v>257</v>
      </c>
      <c r="E126" s="107" t="s">
        <v>27</v>
      </c>
      <c r="F126" s="92">
        <v>2</v>
      </c>
      <c r="G126" s="108"/>
      <c r="H126" s="109">
        <f>ROUND((F126*G126),2)</f>
        <v>0</v>
      </c>
    </row>
    <row r="127" spans="1:8" ht="25.5">
      <c r="A127" s="68" t="s">
        <v>25</v>
      </c>
      <c r="B127" s="68" t="s">
        <v>70</v>
      </c>
      <c r="C127" s="105" t="s">
        <v>32</v>
      </c>
      <c r="D127" s="90" t="s">
        <v>243</v>
      </c>
      <c r="E127" s="107" t="s">
        <v>27</v>
      </c>
      <c r="F127" s="92">
        <v>2</v>
      </c>
      <c r="G127" s="108"/>
      <c r="H127" s="109">
        <f>ROUND((F127*G127),2)</f>
        <v>0</v>
      </c>
    </row>
    <row r="128" spans="1:8">
      <c r="A128" s="68"/>
      <c r="B128" s="68"/>
      <c r="C128" s="68"/>
      <c r="D128" s="115" t="s">
        <v>178</v>
      </c>
      <c r="E128" s="81"/>
      <c r="F128" s="77"/>
      <c r="G128" s="77"/>
      <c r="H128" s="79">
        <f>SUM(H123:H127)</f>
        <v>0</v>
      </c>
    </row>
    <row r="130" spans="1:8">
      <c r="A130" s="78"/>
      <c r="B130" s="78" t="s">
        <v>72</v>
      </c>
      <c r="C130" s="78"/>
      <c r="D130" s="80" t="s">
        <v>240</v>
      </c>
      <c r="E130" s="104"/>
      <c r="F130" s="77"/>
      <c r="G130" s="77"/>
      <c r="H130" s="79"/>
    </row>
    <row r="131" spans="1:8" ht="51">
      <c r="A131" s="68" t="s">
        <v>25</v>
      </c>
      <c r="B131" s="68" t="s">
        <v>72</v>
      </c>
      <c r="C131" s="105">
        <v>1</v>
      </c>
      <c r="D131" s="114" t="s">
        <v>252</v>
      </c>
      <c r="E131" s="107" t="s">
        <v>27</v>
      </c>
      <c r="F131" s="92">
        <v>2</v>
      </c>
      <c r="G131" s="108"/>
      <c r="H131" s="109">
        <f>ROUND((F131*G131),2)</f>
        <v>0</v>
      </c>
    </row>
    <row r="132" spans="1:8">
      <c r="A132" s="68"/>
      <c r="B132" s="68"/>
      <c r="C132" s="68"/>
      <c r="D132" s="115" t="s">
        <v>244</v>
      </c>
      <c r="E132" s="81"/>
      <c r="F132" s="77"/>
      <c r="G132" s="77"/>
      <c r="H132" s="79">
        <f>SUM(H131:H131)</f>
        <v>0</v>
      </c>
    </row>
    <row r="134" spans="1:8">
      <c r="A134" s="78"/>
      <c r="B134" s="78" t="s">
        <v>195</v>
      </c>
      <c r="C134" s="78"/>
      <c r="D134" s="80" t="s">
        <v>250</v>
      </c>
      <c r="E134" s="104"/>
      <c r="F134" s="77"/>
      <c r="G134" s="77"/>
      <c r="H134" s="79"/>
    </row>
    <row r="135" spans="1:8" ht="140.25">
      <c r="A135" s="68" t="s">
        <v>25</v>
      </c>
      <c r="B135" s="68" t="s">
        <v>195</v>
      </c>
      <c r="C135" s="105" t="s">
        <v>26</v>
      </c>
      <c r="D135" s="114" t="s">
        <v>254</v>
      </c>
      <c r="E135" s="107" t="s">
        <v>27</v>
      </c>
      <c r="F135" s="92">
        <v>3</v>
      </c>
      <c r="G135" s="108"/>
      <c r="H135" s="109">
        <f>ROUND((F135*G135),2)</f>
        <v>0</v>
      </c>
    </row>
    <row r="136" spans="1:8" ht="153">
      <c r="A136" s="68" t="s">
        <v>25</v>
      </c>
      <c r="B136" s="68" t="s">
        <v>195</v>
      </c>
      <c r="C136" s="105" t="s">
        <v>28</v>
      </c>
      <c r="D136" s="114" t="s">
        <v>253</v>
      </c>
      <c r="E136" s="107" t="s">
        <v>27</v>
      </c>
      <c r="F136" s="92">
        <v>1</v>
      </c>
      <c r="G136" s="108"/>
      <c r="H136" s="109">
        <f>ROUND((F136*G136),2)</f>
        <v>0</v>
      </c>
    </row>
    <row r="137" spans="1:8" ht="153">
      <c r="A137" s="68" t="s">
        <v>25</v>
      </c>
      <c r="B137" s="68" t="s">
        <v>195</v>
      </c>
      <c r="C137" s="105" t="s">
        <v>29</v>
      </c>
      <c r="D137" s="114" t="s">
        <v>255</v>
      </c>
      <c r="E137" s="107" t="s">
        <v>27</v>
      </c>
      <c r="F137" s="92">
        <v>8</v>
      </c>
      <c r="G137" s="108"/>
      <c r="H137" s="109">
        <f>ROUND((F137*G137),2)</f>
        <v>0</v>
      </c>
    </row>
    <row r="138" spans="1:8" ht="153">
      <c r="A138" s="68" t="s">
        <v>25</v>
      </c>
      <c r="B138" s="68" t="s">
        <v>195</v>
      </c>
      <c r="C138" s="105" t="s">
        <v>30</v>
      </c>
      <c r="D138" s="114" t="s">
        <v>256</v>
      </c>
      <c r="E138" s="107" t="s">
        <v>27</v>
      </c>
      <c r="F138" s="92">
        <v>4</v>
      </c>
      <c r="G138" s="108"/>
      <c r="H138" s="109">
        <f>ROUND((F138*G138),2)</f>
        <v>0</v>
      </c>
    </row>
    <row r="139" spans="1:8">
      <c r="A139" s="68"/>
      <c r="B139" s="68"/>
      <c r="C139" s="68"/>
      <c r="D139" s="115" t="s">
        <v>251</v>
      </c>
      <c r="E139" s="81"/>
      <c r="F139" s="77"/>
      <c r="G139" s="77"/>
      <c r="H139" s="79">
        <f>SUM(H135:H138)</f>
        <v>0</v>
      </c>
    </row>
  </sheetData>
  <sheetProtection algorithmName="SHA-512" hashValue="N/PVg92c4/zsF04wSg+mLyBz1eNUBqzfN3I4grjrC12zwE2j0AXHjHBScyGLPl0az/sYAehoYl7Dg8OIwCYn7g==" saltValue="PqAQKvAeCqm2SYC2S+F+Nw==" spinCount="100000" sheet="1" objects="1" scenarios="1"/>
  <protectedRanges>
    <protectedRange sqref="G96 G112:G119 G131 G123:G127 G135:G138" name="Obseg1_1_1_4"/>
  </protectedRanges>
  <hyperlinks>
    <hyperlink ref="D13" location="10" display="Pripravljalna dela na gradbišču" xr:uid="{CBA120F3-6FC9-B14B-97A0-0A67AF44ACE7}"/>
    <hyperlink ref="D14" location="10" display="Zemeljska dela" xr:uid="{B1F61358-645C-754E-BDA9-69A5D1E6B3D2}"/>
  </hyperlinks>
  <pageMargins left="0.70866141732283472" right="0.70866141732283472" top="0.74803149606299213" bottom="0.74803149606299213" header="0.31496062992125984" footer="0.31496062992125984"/>
  <pageSetup paperSize="9" scale="8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94387-29D3-B24D-834D-77E4BFE03469}">
  <dimension ref="A1:I264"/>
  <sheetViews>
    <sheetView view="pageBreakPreview" topLeftCell="A250" zoomScale="60" zoomScaleNormal="100" zoomScalePageLayoutView="40" workbookViewId="0">
      <selection activeCell="F263" sqref="F263"/>
    </sheetView>
  </sheetViews>
  <sheetFormatPr defaultColWidth="9.125" defaultRowHeight="14.25"/>
  <cols>
    <col min="1" max="2" width="6.625" style="226" customWidth="1"/>
    <col min="3" max="3" width="8.625" style="226" customWidth="1"/>
    <col min="4" max="4" width="62.625" style="227" customWidth="1"/>
    <col min="5" max="5" width="6.625" style="228" customWidth="1"/>
    <col min="6" max="6" width="10.625" style="229" customWidth="1"/>
    <col min="7" max="7" width="13.625" style="229" customWidth="1"/>
    <col min="8" max="8" width="15.625" style="229" customWidth="1"/>
    <col min="9" max="9" width="17.375" style="198" customWidth="1"/>
    <col min="10" max="16384" width="9.125" style="198"/>
  </cols>
  <sheetData>
    <row r="1" spans="1:8">
      <c r="A1" s="194"/>
      <c r="B1" s="194"/>
      <c r="C1" s="194"/>
      <c r="D1" s="195" t="s">
        <v>357</v>
      </c>
      <c r="E1" s="196"/>
      <c r="F1" s="197"/>
      <c r="G1" s="197"/>
      <c r="H1" s="197"/>
    </row>
    <row r="2" spans="1:8" ht="25.5">
      <c r="A2" s="194"/>
      <c r="B2" s="194"/>
      <c r="C2" s="194"/>
      <c r="D2" s="195" t="s">
        <v>358</v>
      </c>
      <c r="E2" s="196"/>
      <c r="F2" s="197"/>
      <c r="G2" s="197"/>
      <c r="H2" s="197"/>
    </row>
    <row r="3" spans="1:8">
      <c r="A3" s="194"/>
      <c r="B3" s="194"/>
      <c r="C3" s="194"/>
      <c r="D3" s="195"/>
      <c r="E3" s="196"/>
      <c r="F3" s="197"/>
      <c r="G3" s="197"/>
      <c r="H3" s="197"/>
    </row>
    <row r="4" spans="1:8">
      <c r="A4" s="194"/>
      <c r="B4" s="199"/>
      <c r="C4" s="199"/>
      <c r="D4" s="200" t="s">
        <v>359</v>
      </c>
      <c r="E4" s="201"/>
      <c r="F4" s="202"/>
      <c r="G4" s="202"/>
      <c r="H4" s="202"/>
    </row>
    <row r="5" spans="1:8">
      <c r="A5" s="194"/>
      <c r="B5" s="199"/>
      <c r="C5" s="199"/>
      <c r="D5" s="200"/>
      <c r="E5" s="201"/>
      <c r="F5" s="202"/>
      <c r="G5" s="202"/>
      <c r="H5" s="202"/>
    </row>
    <row r="6" spans="1:8" ht="38.25">
      <c r="A6" s="194"/>
      <c r="B6" s="199"/>
      <c r="C6" s="199"/>
      <c r="D6" s="203" t="s">
        <v>360</v>
      </c>
      <c r="E6" s="201"/>
      <c r="F6" s="202"/>
      <c r="G6" s="202"/>
      <c r="H6" s="202"/>
    </row>
    <row r="7" spans="1:8" ht="26.25" customHeight="1">
      <c r="A7" s="194"/>
      <c r="B7" s="199"/>
      <c r="C7" s="199"/>
      <c r="D7" s="203" t="s">
        <v>361</v>
      </c>
      <c r="E7" s="201"/>
      <c r="F7" s="202"/>
      <c r="G7" s="202"/>
      <c r="H7" s="202"/>
    </row>
    <row r="8" spans="1:8" ht="38.25">
      <c r="A8" s="194"/>
      <c r="B8" s="199"/>
      <c r="C8" s="199"/>
      <c r="D8" s="203" t="s">
        <v>362</v>
      </c>
      <c r="E8" s="201"/>
      <c r="F8" s="202"/>
      <c r="G8" s="202"/>
      <c r="H8" s="202"/>
    </row>
    <row r="9" spans="1:8" ht="63.75">
      <c r="A9" s="194"/>
      <c r="B9" s="199"/>
      <c r="C9" s="199"/>
      <c r="D9" s="203" t="s">
        <v>363</v>
      </c>
      <c r="E9" s="201"/>
      <c r="F9" s="202"/>
      <c r="G9" s="202"/>
      <c r="H9" s="202"/>
    </row>
    <row r="10" spans="1:8" ht="89.25">
      <c r="A10" s="194"/>
      <c r="B10" s="199"/>
      <c r="C10" s="199"/>
      <c r="D10" s="203" t="s">
        <v>364</v>
      </c>
      <c r="E10" s="201"/>
      <c r="F10" s="202"/>
      <c r="G10" s="202"/>
      <c r="H10" s="202"/>
    </row>
    <row r="11" spans="1:8" ht="63.75">
      <c r="A11" s="194"/>
      <c r="B11" s="199"/>
      <c r="C11" s="199"/>
      <c r="D11" s="203" t="s">
        <v>365</v>
      </c>
      <c r="E11" s="201"/>
      <c r="F11" s="202"/>
      <c r="G11" s="202"/>
      <c r="H11" s="202"/>
    </row>
    <row r="12" spans="1:8" ht="25.5">
      <c r="A12" s="194"/>
      <c r="B12" s="199"/>
      <c r="C12" s="199"/>
      <c r="D12" s="203" t="s">
        <v>366</v>
      </c>
      <c r="E12" s="201"/>
      <c r="F12" s="202"/>
      <c r="G12" s="202"/>
      <c r="H12" s="202"/>
    </row>
    <row r="13" spans="1:8" ht="38.25">
      <c r="A13" s="194"/>
      <c r="B13" s="199"/>
      <c r="C13" s="199"/>
      <c r="D13" s="203" t="s">
        <v>367</v>
      </c>
      <c r="E13" s="201"/>
      <c r="F13" s="202"/>
      <c r="G13" s="202"/>
      <c r="H13" s="202"/>
    </row>
    <row r="14" spans="1:8" ht="25.5">
      <c r="A14" s="194"/>
      <c r="B14" s="199"/>
      <c r="C14" s="199"/>
      <c r="D14" s="203" t="s">
        <v>368</v>
      </c>
      <c r="E14" s="201"/>
      <c r="F14" s="202"/>
      <c r="G14" s="202"/>
      <c r="H14" s="202"/>
    </row>
    <row r="15" spans="1:8" ht="25.5">
      <c r="A15" s="194"/>
      <c r="B15" s="199"/>
      <c r="C15" s="199"/>
      <c r="D15" s="203" t="s">
        <v>369</v>
      </c>
      <c r="E15" s="201"/>
      <c r="F15" s="202"/>
      <c r="G15" s="202"/>
      <c r="H15" s="202"/>
    </row>
    <row r="16" spans="1:8" ht="51">
      <c r="A16" s="194"/>
      <c r="B16" s="199"/>
      <c r="C16" s="199"/>
      <c r="D16" s="203" t="s">
        <v>370</v>
      </c>
      <c r="E16" s="201"/>
      <c r="F16" s="202"/>
      <c r="G16" s="202"/>
      <c r="H16" s="202"/>
    </row>
    <row r="17" spans="1:8" ht="51">
      <c r="A17" s="194"/>
      <c r="B17" s="199"/>
      <c r="C17" s="199"/>
      <c r="D17" s="203" t="s">
        <v>371</v>
      </c>
      <c r="E17" s="201"/>
      <c r="F17" s="202"/>
      <c r="G17" s="202"/>
      <c r="H17" s="202"/>
    </row>
    <row r="18" spans="1:8">
      <c r="A18" s="194"/>
      <c r="B18" s="199"/>
      <c r="C18" s="199"/>
      <c r="D18" s="203" t="s">
        <v>372</v>
      </c>
      <c r="E18" s="201"/>
      <c r="F18" s="202"/>
      <c r="G18" s="202"/>
      <c r="H18" s="202"/>
    </row>
    <row r="19" spans="1:8">
      <c r="A19" s="194"/>
      <c r="B19" s="194"/>
      <c r="C19" s="194"/>
      <c r="D19" s="204"/>
      <c r="E19" s="196"/>
      <c r="F19" s="197"/>
      <c r="G19" s="197"/>
      <c r="H19" s="197"/>
    </row>
    <row r="20" spans="1:8">
      <c r="A20" s="205" t="s">
        <v>373</v>
      </c>
      <c r="B20" s="205"/>
      <c r="C20" s="205"/>
      <c r="D20" s="206" t="s">
        <v>20</v>
      </c>
      <c r="E20" s="207" t="s">
        <v>21</v>
      </c>
      <c r="F20" s="208" t="s">
        <v>22</v>
      </c>
      <c r="G20" s="208" t="s">
        <v>23</v>
      </c>
      <c r="H20" s="208" t="s">
        <v>24</v>
      </c>
    </row>
    <row r="21" spans="1:8">
      <c r="A21" s="199"/>
      <c r="B21" s="199"/>
      <c r="C21" s="199"/>
      <c r="D21" s="209"/>
      <c r="E21" s="201"/>
      <c r="F21" s="202"/>
      <c r="G21" s="202"/>
      <c r="H21" s="202"/>
    </row>
    <row r="22" spans="1:8">
      <c r="A22" s="199" t="s">
        <v>374</v>
      </c>
      <c r="B22" s="199" t="s">
        <v>26</v>
      </c>
      <c r="C22" s="205"/>
      <c r="D22" s="206" t="s">
        <v>375</v>
      </c>
      <c r="E22" s="201"/>
      <c r="F22" s="202"/>
      <c r="G22" s="202"/>
      <c r="H22" s="202"/>
    </row>
    <row r="23" spans="1:8">
      <c r="A23" s="199"/>
      <c r="B23" s="199"/>
      <c r="C23" s="205"/>
      <c r="D23" s="206"/>
      <c r="E23" s="201"/>
      <c r="F23" s="202"/>
      <c r="G23" s="202"/>
      <c r="H23" s="202"/>
    </row>
    <row r="24" spans="1:8">
      <c r="A24" s="199"/>
      <c r="B24" s="199"/>
      <c r="C24" s="205"/>
      <c r="D24" s="206" t="s">
        <v>376</v>
      </c>
      <c r="E24" s="201"/>
      <c r="F24" s="202"/>
      <c r="G24" s="202"/>
      <c r="H24" s="202"/>
    </row>
    <row r="25" spans="1:8" ht="51">
      <c r="A25" s="199"/>
      <c r="B25" s="199"/>
      <c r="C25" s="205"/>
      <c r="D25" s="206" t="s">
        <v>371</v>
      </c>
      <c r="E25" s="201"/>
      <c r="F25" s="202"/>
      <c r="G25" s="202"/>
      <c r="H25" s="202"/>
    </row>
    <row r="26" spans="1:8">
      <c r="A26" s="199"/>
      <c r="B26" s="199"/>
      <c r="C26" s="199"/>
      <c r="D26" s="206" t="s">
        <v>372</v>
      </c>
      <c r="E26" s="201"/>
      <c r="F26" s="202"/>
      <c r="G26" s="202"/>
      <c r="H26" s="202"/>
    </row>
    <row r="27" spans="1:8" ht="25.5">
      <c r="A27" s="199"/>
      <c r="B27" s="199"/>
      <c r="C27" s="199"/>
      <c r="D27" s="206" t="s">
        <v>377</v>
      </c>
      <c r="E27" s="201"/>
      <c r="F27" s="202"/>
      <c r="G27" s="202"/>
      <c r="H27" s="202"/>
    </row>
    <row r="28" spans="1:8" ht="30" customHeight="1">
      <c r="A28" s="199"/>
      <c r="B28" s="199"/>
      <c r="C28" s="199"/>
      <c r="D28" s="206"/>
      <c r="E28" s="201"/>
      <c r="F28" s="202"/>
      <c r="G28" s="202"/>
      <c r="H28" s="202"/>
    </row>
    <row r="29" spans="1:8">
      <c r="A29" s="199" t="s">
        <v>374</v>
      </c>
      <c r="B29" s="199" t="s">
        <v>26</v>
      </c>
      <c r="C29" s="199">
        <v>1</v>
      </c>
      <c r="D29" s="200" t="s">
        <v>378</v>
      </c>
      <c r="E29" s="201" t="s">
        <v>27</v>
      </c>
      <c r="F29" s="202">
        <v>29</v>
      </c>
      <c r="G29" s="210"/>
      <c r="H29" s="211">
        <f>ROUND((F29*G29),2)</f>
        <v>0</v>
      </c>
    </row>
    <row r="30" spans="1:8" ht="165.75">
      <c r="A30" s="199"/>
      <c r="B30" s="199"/>
      <c r="C30" s="199"/>
      <c r="D30" s="209" t="s">
        <v>379</v>
      </c>
      <c r="E30" s="201"/>
      <c r="F30" s="202"/>
      <c r="G30" s="212"/>
      <c r="H30" s="212"/>
    </row>
    <row r="31" spans="1:8" ht="120" customHeight="1">
      <c r="A31" s="199"/>
      <c r="B31" s="199"/>
      <c r="C31" s="199"/>
      <c r="D31" s="209"/>
      <c r="E31" s="201"/>
      <c r="F31" s="202"/>
      <c r="G31" s="212"/>
      <c r="H31" s="212"/>
    </row>
    <row r="32" spans="1:8">
      <c r="A32" s="199"/>
      <c r="B32" s="199"/>
      <c r="C32" s="199"/>
      <c r="D32" s="209"/>
      <c r="E32" s="201"/>
      <c r="F32" s="202"/>
      <c r="G32" s="212"/>
      <c r="H32" s="212"/>
    </row>
    <row r="33" spans="1:8">
      <c r="A33" s="199" t="s">
        <v>374</v>
      </c>
      <c r="B33" s="199" t="s">
        <v>26</v>
      </c>
      <c r="C33" s="199">
        <v>2</v>
      </c>
      <c r="D33" s="200" t="s">
        <v>380</v>
      </c>
      <c r="E33" s="201" t="s">
        <v>27</v>
      </c>
      <c r="F33" s="202">
        <v>4</v>
      </c>
      <c r="G33" s="210"/>
      <c r="H33" s="211">
        <f>ROUND((F33*G33),2)</f>
        <v>0</v>
      </c>
    </row>
    <row r="34" spans="1:8" ht="174" customHeight="1">
      <c r="A34" s="199"/>
      <c r="B34" s="199"/>
      <c r="C34" s="199"/>
      <c r="D34" s="213" t="s">
        <v>381</v>
      </c>
      <c r="E34" s="201"/>
      <c r="F34" s="202"/>
      <c r="G34" s="212"/>
      <c r="H34" s="212"/>
    </row>
    <row r="35" spans="1:8" ht="149.25" customHeight="1">
      <c r="A35" s="199"/>
      <c r="B35" s="199"/>
      <c r="C35" s="199"/>
      <c r="D35" s="209"/>
      <c r="E35" s="201"/>
      <c r="F35" s="202"/>
      <c r="G35" s="212"/>
      <c r="H35" s="212"/>
    </row>
    <row r="36" spans="1:8">
      <c r="A36" s="199"/>
      <c r="B36" s="199"/>
      <c r="C36" s="199"/>
      <c r="D36" s="209"/>
      <c r="E36" s="201"/>
      <c r="F36" s="202"/>
      <c r="G36" s="212"/>
      <c r="H36" s="212"/>
    </row>
    <row r="37" spans="1:8">
      <c r="A37" s="199" t="s">
        <v>374</v>
      </c>
      <c r="B37" s="199" t="s">
        <v>26</v>
      </c>
      <c r="C37" s="199">
        <v>3</v>
      </c>
      <c r="D37" s="200" t="s">
        <v>382</v>
      </c>
      <c r="E37" s="201" t="s">
        <v>27</v>
      </c>
      <c r="F37" s="202">
        <v>2</v>
      </c>
      <c r="G37" s="210"/>
      <c r="H37" s="211">
        <f>ROUND((F37*G37),2)</f>
        <v>0</v>
      </c>
    </row>
    <row r="38" spans="1:8" ht="218.25" customHeight="1">
      <c r="A38" s="199"/>
      <c r="B38" s="199"/>
      <c r="C38" s="199"/>
      <c r="D38" s="203" t="s">
        <v>383</v>
      </c>
      <c r="E38" s="201"/>
      <c r="F38" s="202"/>
      <c r="G38" s="212"/>
      <c r="H38" s="212"/>
    </row>
    <row r="39" spans="1:8" ht="165" customHeight="1">
      <c r="A39" s="199"/>
      <c r="B39" s="199"/>
      <c r="C39" s="199"/>
      <c r="D39" s="209"/>
      <c r="E39" s="201"/>
      <c r="F39" s="202"/>
      <c r="G39" s="212"/>
      <c r="H39" s="212"/>
    </row>
    <row r="40" spans="1:8">
      <c r="A40" s="199"/>
      <c r="B40" s="199"/>
      <c r="C40" s="199"/>
      <c r="D40" s="209"/>
      <c r="E40" s="201"/>
      <c r="F40" s="202"/>
      <c r="G40" s="212"/>
      <c r="H40" s="212"/>
    </row>
    <row r="41" spans="1:8">
      <c r="A41" s="199" t="s">
        <v>374</v>
      </c>
      <c r="B41" s="199" t="s">
        <v>26</v>
      </c>
      <c r="C41" s="199" t="s">
        <v>513</v>
      </c>
      <c r="D41" s="200" t="s">
        <v>512</v>
      </c>
      <c r="E41" s="201" t="s">
        <v>27</v>
      </c>
      <c r="F41" s="202">
        <v>3</v>
      </c>
      <c r="G41" s="210"/>
      <c r="H41" s="211">
        <f>ROUND((F41*G41),2)</f>
        <v>0</v>
      </c>
    </row>
    <row r="42" spans="1:8" ht="153">
      <c r="A42" s="199"/>
      <c r="B42" s="199"/>
      <c r="C42" s="199"/>
      <c r="D42" s="209" t="s">
        <v>384</v>
      </c>
      <c r="E42" s="201"/>
      <c r="F42" s="202"/>
      <c r="G42" s="212"/>
      <c r="H42" s="212"/>
    </row>
    <row r="43" spans="1:8" ht="118.5" customHeight="1">
      <c r="A43" s="199"/>
      <c r="B43" s="199"/>
      <c r="C43" s="199"/>
      <c r="D43" s="209"/>
      <c r="E43" s="201"/>
      <c r="F43" s="202"/>
      <c r="G43" s="212"/>
      <c r="H43" s="212"/>
    </row>
    <row r="44" spans="1:8">
      <c r="A44" s="199"/>
      <c r="B44" s="199"/>
      <c r="C44" s="199"/>
      <c r="D44" s="209"/>
      <c r="E44" s="201"/>
      <c r="F44" s="202"/>
      <c r="G44" s="212"/>
      <c r="H44" s="212"/>
    </row>
    <row r="45" spans="1:8">
      <c r="A45" s="199" t="s">
        <v>374</v>
      </c>
      <c r="B45" s="199" t="s">
        <v>26</v>
      </c>
      <c r="C45" s="199" t="s">
        <v>514</v>
      </c>
      <c r="D45" s="200" t="s">
        <v>515</v>
      </c>
      <c r="E45" s="201" t="s">
        <v>27</v>
      </c>
      <c r="F45" s="202">
        <v>2</v>
      </c>
      <c r="G45" s="210"/>
      <c r="H45" s="211">
        <f>ROUND((F45*G45),2)</f>
        <v>0</v>
      </c>
    </row>
    <row r="46" spans="1:8" ht="165.75">
      <c r="A46" s="235"/>
      <c r="B46" s="235"/>
      <c r="C46" s="235"/>
      <c r="D46" s="236" t="s">
        <v>516</v>
      </c>
      <c r="E46" s="237"/>
      <c r="F46" s="238"/>
      <c r="G46" s="239"/>
      <c r="H46" s="239"/>
    </row>
    <row r="47" spans="1:8" ht="117" customHeight="1">
      <c r="A47" s="240"/>
      <c r="B47" s="240"/>
      <c r="C47" s="240"/>
      <c r="D47" s="241"/>
      <c r="E47" s="242"/>
      <c r="F47" s="243"/>
      <c r="G47" s="243"/>
      <c r="H47" s="243"/>
    </row>
    <row r="48" spans="1:8">
      <c r="A48" s="235"/>
      <c r="B48" s="235"/>
      <c r="C48" s="235"/>
      <c r="D48" s="236"/>
      <c r="E48" s="237"/>
      <c r="F48" s="238"/>
      <c r="G48" s="239"/>
      <c r="H48" s="239"/>
    </row>
    <row r="49" spans="1:8">
      <c r="A49" s="199" t="s">
        <v>374</v>
      </c>
      <c r="B49" s="199" t="s">
        <v>26</v>
      </c>
      <c r="C49" s="199">
        <v>5</v>
      </c>
      <c r="D49" s="200" t="s">
        <v>385</v>
      </c>
      <c r="E49" s="201" t="s">
        <v>27</v>
      </c>
      <c r="F49" s="202">
        <v>1</v>
      </c>
      <c r="G49" s="210"/>
      <c r="H49" s="211">
        <f>ROUND((F49*G49),2)</f>
        <v>0</v>
      </c>
    </row>
    <row r="50" spans="1:8" ht="153">
      <c r="A50" s="199"/>
      <c r="B50" s="199"/>
      <c r="C50" s="199"/>
      <c r="D50" s="209" t="s">
        <v>386</v>
      </c>
      <c r="E50" s="201"/>
      <c r="F50" s="202"/>
      <c r="G50" s="212"/>
      <c r="H50" s="212"/>
    </row>
    <row r="51" spans="1:8" ht="159" customHeight="1">
      <c r="A51" s="199"/>
      <c r="B51" s="199"/>
      <c r="C51" s="199"/>
      <c r="D51" s="209"/>
      <c r="E51" s="201"/>
      <c r="F51" s="202"/>
      <c r="G51" s="212"/>
      <c r="H51" s="212"/>
    </row>
    <row r="52" spans="1:8">
      <c r="A52" s="199"/>
      <c r="B52" s="199"/>
      <c r="C52" s="199"/>
      <c r="D52" s="209"/>
      <c r="E52" s="201"/>
      <c r="F52" s="202"/>
      <c r="G52" s="212"/>
      <c r="H52" s="212"/>
    </row>
    <row r="53" spans="1:8">
      <c r="A53" s="199" t="s">
        <v>374</v>
      </c>
      <c r="B53" s="199" t="s">
        <v>26</v>
      </c>
      <c r="C53" s="199">
        <v>6</v>
      </c>
      <c r="D53" s="200" t="s">
        <v>387</v>
      </c>
      <c r="E53" s="201" t="s">
        <v>27</v>
      </c>
      <c r="F53" s="202">
        <v>1</v>
      </c>
      <c r="G53" s="210"/>
      <c r="H53" s="211">
        <f>ROUND((F53*G53),2)</f>
        <v>0</v>
      </c>
    </row>
    <row r="54" spans="1:8" ht="159" customHeight="1">
      <c r="A54" s="199"/>
      <c r="B54" s="199"/>
      <c r="C54" s="199"/>
      <c r="D54" s="203" t="s">
        <v>388</v>
      </c>
      <c r="E54" s="201"/>
      <c r="F54" s="202"/>
      <c r="G54" s="212"/>
      <c r="H54" s="212"/>
    </row>
    <row r="55" spans="1:8" ht="129.75" customHeight="1">
      <c r="A55" s="199"/>
      <c r="B55" s="199"/>
      <c r="C55" s="199"/>
      <c r="D55" s="209"/>
      <c r="E55" s="201"/>
      <c r="F55" s="202"/>
      <c r="G55" s="212"/>
      <c r="H55" s="212"/>
    </row>
    <row r="56" spans="1:8">
      <c r="A56" s="199"/>
      <c r="B56" s="199"/>
      <c r="C56" s="199"/>
      <c r="D56" s="209"/>
      <c r="E56" s="201"/>
      <c r="F56" s="202"/>
      <c r="G56" s="212"/>
      <c r="H56" s="212"/>
    </row>
    <row r="57" spans="1:8">
      <c r="A57" s="199" t="s">
        <v>374</v>
      </c>
      <c r="B57" s="199" t="s">
        <v>26</v>
      </c>
      <c r="C57" s="199">
        <v>7</v>
      </c>
      <c r="D57" s="200" t="s">
        <v>389</v>
      </c>
      <c r="E57" s="201" t="s">
        <v>27</v>
      </c>
      <c r="F57" s="202">
        <v>7</v>
      </c>
      <c r="G57" s="214"/>
      <c r="H57" s="211">
        <f>ROUND((F57*G57),2)</f>
        <v>0</v>
      </c>
    </row>
    <row r="58" spans="1:8" ht="114.75">
      <c r="A58" s="199"/>
      <c r="B58" s="199"/>
      <c r="C58" s="199"/>
      <c r="D58" s="209" t="s">
        <v>390</v>
      </c>
      <c r="E58" s="201"/>
      <c r="F58" s="202"/>
      <c r="G58" s="212"/>
      <c r="H58" s="212"/>
    </row>
    <row r="59" spans="1:8" ht="86.25" customHeight="1">
      <c r="A59" s="199"/>
      <c r="B59" s="199"/>
      <c r="C59" s="199"/>
      <c r="D59" s="209"/>
      <c r="E59" s="201"/>
      <c r="F59" s="202"/>
      <c r="G59" s="212"/>
      <c r="H59" s="212"/>
    </row>
    <row r="60" spans="1:8">
      <c r="A60" s="199"/>
      <c r="B60" s="199"/>
      <c r="C60" s="199"/>
      <c r="D60" s="209"/>
      <c r="E60" s="201"/>
      <c r="F60" s="202"/>
      <c r="G60" s="212"/>
      <c r="H60" s="211"/>
    </row>
    <row r="61" spans="1:8">
      <c r="A61" s="199" t="s">
        <v>374</v>
      </c>
      <c r="B61" s="199" t="s">
        <v>26</v>
      </c>
      <c r="C61" s="199">
        <v>8</v>
      </c>
      <c r="D61" s="206" t="s">
        <v>391</v>
      </c>
      <c r="E61" s="201" t="s">
        <v>27</v>
      </c>
      <c r="F61" s="202">
        <v>2</v>
      </c>
      <c r="G61" s="214"/>
      <c r="H61" s="211">
        <f>ROUND((F61*G61),2)</f>
        <v>0</v>
      </c>
    </row>
    <row r="62" spans="1:8" ht="102">
      <c r="A62" s="199"/>
      <c r="B62" s="199"/>
      <c r="C62" s="199"/>
      <c r="D62" s="209" t="s">
        <v>392</v>
      </c>
      <c r="E62" s="201"/>
      <c r="F62" s="202"/>
      <c r="G62" s="212"/>
      <c r="H62" s="212"/>
    </row>
    <row r="63" spans="1:8" ht="101.25" customHeight="1">
      <c r="A63" s="199"/>
      <c r="B63" s="199"/>
      <c r="C63" s="199"/>
      <c r="D63" s="209"/>
      <c r="E63" s="201"/>
      <c r="F63" s="202"/>
      <c r="G63" s="212"/>
      <c r="H63" s="212"/>
    </row>
    <row r="64" spans="1:8" ht="16.5" customHeight="1">
      <c r="A64" s="199"/>
      <c r="B64" s="199"/>
      <c r="C64" s="199"/>
      <c r="D64" s="209"/>
      <c r="E64" s="201"/>
      <c r="F64" s="202"/>
      <c r="G64" s="212"/>
      <c r="H64" s="212"/>
    </row>
    <row r="65" spans="1:9" ht="18.75" customHeight="1">
      <c r="A65" s="199" t="s">
        <v>374</v>
      </c>
      <c r="B65" s="199" t="s">
        <v>26</v>
      </c>
      <c r="C65" s="199">
        <v>9</v>
      </c>
      <c r="D65" s="206" t="s">
        <v>393</v>
      </c>
      <c r="E65" s="201" t="s">
        <v>27</v>
      </c>
      <c r="F65" s="202">
        <v>2</v>
      </c>
      <c r="G65" s="214"/>
      <c r="H65" s="211">
        <f>ROUND((F65*G65),2)</f>
        <v>0</v>
      </c>
    </row>
    <row r="66" spans="1:9" ht="102">
      <c r="A66" s="199"/>
      <c r="B66" s="199"/>
      <c r="C66" s="199"/>
      <c r="D66" s="203" t="s">
        <v>394</v>
      </c>
      <c r="E66" s="201"/>
      <c r="F66" s="202"/>
      <c r="G66" s="212"/>
      <c r="H66" s="212"/>
    </row>
    <row r="67" spans="1:9" ht="18.75" customHeight="1">
      <c r="A67" s="199"/>
      <c r="B67" s="199"/>
      <c r="C67" s="199"/>
      <c r="D67" s="209"/>
      <c r="E67" s="201"/>
      <c r="F67" s="202"/>
      <c r="G67" s="212"/>
      <c r="H67" s="212"/>
    </row>
    <row r="68" spans="1:9" ht="18" customHeight="1">
      <c r="A68" s="199" t="s">
        <v>374</v>
      </c>
      <c r="B68" s="199" t="s">
        <v>26</v>
      </c>
      <c r="C68" s="199">
        <v>10</v>
      </c>
      <c r="D68" s="206" t="s">
        <v>395</v>
      </c>
      <c r="E68" s="201" t="s">
        <v>27</v>
      </c>
      <c r="F68" s="202">
        <v>17</v>
      </c>
      <c r="G68" s="214"/>
      <c r="H68" s="211">
        <f>ROUND((F68*G68),2)</f>
        <v>0</v>
      </c>
    </row>
    <row r="69" spans="1:9" ht="111" customHeight="1">
      <c r="A69" s="199"/>
      <c r="B69" s="199"/>
      <c r="C69" s="199"/>
      <c r="D69" s="209" t="s">
        <v>396</v>
      </c>
      <c r="E69" s="201"/>
      <c r="F69" s="202"/>
      <c r="G69" s="212"/>
      <c r="H69" s="211"/>
    </row>
    <row r="70" spans="1:9" ht="133.5" customHeight="1">
      <c r="A70" s="199"/>
      <c r="B70" s="199"/>
      <c r="C70" s="199"/>
      <c r="D70" s="209"/>
      <c r="E70" s="201"/>
      <c r="F70" s="202"/>
      <c r="G70" s="212"/>
      <c r="H70" s="212"/>
    </row>
    <row r="71" spans="1:9">
      <c r="A71" s="199"/>
      <c r="B71" s="199"/>
      <c r="C71" s="199"/>
      <c r="D71" s="209"/>
      <c r="E71" s="201"/>
      <c r="F71" s="202"/>
      <c r="G71" s="212"/>
      <c r="H71" s="212"/>
    </row>
    <row r="72" spans="1:9">
      <c r="A72" s="199" t="s">
        <v>374</v>
      </c>
      <c r="B72" s="199" t="s">
        <v>26</v>
      </c>
      <c r="C72" s="199">
        <v>11</v>
      </c>
      <c r="D72" s="206" t="s">
        <v>397</v>
      </c>
      <c r="E72" s="201" t="s">
        <v>27</v>
      </c>
      <c r="F72" s="202">
        <v>15</v>
      </c>
      <c r="G72" s="210"/>
      <c r="H72" s="211">
        <f>ROUND((F72*G72),2)</f>
        <v>0</v>
      </c>
    </row>
    <row r="73" spans="1:9" ht="229.5">
      <c r="A73" s="199"/>
      <c r="B73" s="199"/>
      <c r="C73" s="199"/>
      <c r="D73" s="203" t="s">
        <v>398</v>
      </c>
      <c r="E73" s="201"/>
      <c r="F73" s="202"/>
      <c r="G73" s="215"/>
      <c r="H73" s="212"/>
      <c r="I73" s="216"/>
    </row>
    <row r="74" spans="1:9" ht="133.5" customHeight="1">
      <c r="A74" s="199"/>
      <c r="B74" s="199"/>
      <c r="C74" s="199"/>
      <c r="D74" s="204"/>
      <c r="E74" s="201"/>
      <c r="F74" s="202"/>
      <c r="G74" s="212"/>
      <c r="H74" s="212"/>
    </row>
    <row r="75" spans="1:9" ht="14.25" customHeight="1">
      <c r="A75" s="199"/>
      <c r="B75" s="199"/>
      <c r="C75" s="199"/>
      <c r="D75" s="204"/>
      <c r="E75" s="201"/>
      <c r="F75" s="202"/>
      <c r="G75" s="212"/>
      <c r="H75" s="212"/>
    </row>
    <row r="76" spans="1:9">
      <c r="A76" s="199" t="s">
        <v>374</v>
      </c>
      <c r="B76" s="199" t="s">
        <v>26</v>
      </c>
      <c r="C76" s="199">
        <v>12</v>
      </c>
      <c r="D76" s="200" t="s">
        <v>399</v>
      </c>
      <c r="E76" s="201" t="s">
        <v>27</v>
      </c>
      <c r="F76" s="202">
        <v>1</v>
      </c>
      <c r="G76" s="210"/>
      <c r="H76" s="211">
        <f>ROUND((F76*G76),2)</f>
        <v>0</v>
      </c>
    </row>
    <row r="77" spans="1:9" ht="242.25">
      <c r="A77" s="199"/>
      <c r="B77" s="199"/>
      <c r="C77" s="199"/>
      <c r="D77" s="203" t="s">
        <v>400</v>
      </c>
      <c r="E77" s="217"/>
      <c r="F77" s="202"/>
      <c r="G77" s="212"/>
      <c r="H77" s="212"/>
    </row>
    <row r="78" spans="1:9" ht="174" customHeight="1">
      <c r="A78" s="199"/>
      <c r="B78" s="199"/>
      <c r="C78" s="199"/>
      <c r="D78" s="209"/>
      <c r="E78" s="201"/>
      <c r="F78" s="202"/>
      <c r="G78" s="212"/>
      <c r="H78" s="212"/>
    </row>
    <row r="79" spans="1:9" ht="16.5" customHeight="1">
      <c r="A79" s="199"/>
      <c r="B79" s="199"/>
      <c r="C79" s="199"/>
      <c r="D79" s="209"/>
      <c r="E79" s="201"/>
      <c r="F79" s="202"/>
      <c r="G79" s="212"/>
      <c r="H79" s="212"/>
    </row>
    <row r="80" spans="1:9">
      <c r="A80" s="199" t="s">
        <v>374</v>
      </c>
      <c r="B80" s="199" t="s">
        <v>26</v>
      </c>
      <c r="C80" s="199">
        <v>13</v>
      </c>
      <c r="D80" s="206" t="s">
        <v>401</v>
      </c>
      <c r="E80" s="201" t="s">
        <v>27</v>
      </c>
      <c r="F80" s="202">
        <v>195</v>
      </c>
      <c r="G80" s="210"/>
      <c r="H80" s="211">
        <f>ROUND((F80*G80),2)</f>
        <v>0</v>
      </c>
    </row>
    <row r="81" spans="1:8" ht="229.5">
      <c r="A81" s="199"/>
      <c r="B81" s="199"/>
      <c r="C81" s="199"/>
      <c r="D81" s="209" t="s">
        <v>402</v>
      </c>
      <c r="E81" s="201"/>
      <c r="F81" s="202"/>
      <c r="G81" s="212"/>
      <c r="H81" s="212"/>
    </row>
    <row r="82" spans="1:8" ht="119.25" customHeight="1">
      <c r="A82" s="199"/>
      <c r="B82" s="199"/>
      <c r="C82" s="199"/>
      <c r="D82" s="209"/>
      <c r="E82" s="201"/>
      <c r="F82" s="202"/>
      <c r="G82" s="212"/>
      <c r="H82" s="212"/>
    </row>
    <row r="83" spans="1:8">
      <c r="A83" s="199"/>
      <c r="B83" s="199"/>
      <c r="C83" s="199"/>
      <c r="D83" s="209"/>
      <c r="E83" s="201"/>
      <c r="F83" s="202"/>
      <c r="G83" s="212"/>
      <c r="H83" s="212"/>
    </row>
    <row r="84" spans="1:8">
      <c r="A84" s="199" t="s">
        <v>374</v>
      </c>
      <c r="B84" s="199" t="s">
        <v>26</v>
      </c>
      <c r="C84" s="199">
        <v>14</v>
      </c>
      <c r="D84" s="209" t="s">
        <v>403</v>
      </c>
      <c r="E84" s="201" t="s">
        <v>27</v>
      </c>
      <c r="F84" s="202">
        <v>40</v>
      </c>
      <c r="G84" s="214"/>
      <c r="H84" s="211">
        <f>ROUND((F84*G84),2)</f>
        <v>0</v>
      </c>
    </row>
    <row r="85" spans="1:8" ht="51">
      <c r="A85" s="199"/>
      <c r="B85" s="199"/>
      <c r="C85" s="199"/>
      <c r="D85" s="209" t="s">
        <v>404</v>
      </c>
      <c r="E85" s="217"/>
      <c r="F85" s="202"/>
      <c r="G85" s="212"/>
      <c r="H85" s="212"/>
    </row>
    <row r="86" spans="1:8" ht="73.5" customHeight="1">
      <c r="A86" s="199"/>
      <c r="B86" s="199"/>
      <c r="C86" s="199"/>
      <c r="D86" s="209"/>
      <c r="E86" s="201"/>
      <c r="F86" s="202"/>
      <c r="G86" s="212"/>
      <c r="H86" s="212"/>
    </row>
    <row r="87" spans="1:8" ht="16.5" customHeight="1">
      <c r="A87" s="199"/>
      <c r="B87" s="199"/>
      <c r="C87" s="199"/>
      <c r="D87" s="209"/>
      <c r="E87" s="201"/>
      <c r="F87" s="202"/>
      <c r="G87" s="212"/>
      <c r="H87" s="212"/>
    </row>
    <row r="88" spans="1:8" ht="16.5" customHeight="1">
      <c r="A88" s="199" t="s">
        <v>374</v>
      </c>
      <c r="B88" s="199" t="s">
        <v>26</v>
      </c>
      <c r="C88" s="199">
        <v>15</v>
      </c>
      <c r="D88" s="206" t="s">
        <v>405</v>
      </c>
      <c r="E88" s="201" t="s">
        <v>27</v>
      </c>
      <c r="F88" s="202">
        <v>24</v>
      </c>
      <c r="G88" s="214"/>
      <c r="H88" s="211">
        <f>ROUND((F88*G88),2)</f>
        <v>0</v>
      </c>
    </row>
    <row r="89" spans="1:8" ht="204">
      <c r="A89" s="199"/>
      <c r="B89" s="199"/>
      <c r="C89" s="199"/>
      <c r="D89" s="203" t="s">
        <v>406</v>
      </c>
      <c r="E89" s="201"/>
      <c r="F89" s="202"/>
      <c r="G89" s="212"/>
      <c r="H89" s="211"/>
    </row>
    <row r="90" spans="1:8" ht="152.25" customHeight="1">
      <c r="A90" s="199"/>
      <c r="B90" s="199"/>
      <c r="C90" s="199"/>
      <c r="D90" s="200"/>
      <c r="E90" s="201"/>
      <c r="F90" s="202"/>
      <c r="G90" s="212"/>
      <c r="H90" s="211"/>
    </row>
    <row r="91" spans="1:8" ht="16.5" customHeight="1">
      <c r="A91" s="199"/>
      <c r="B91" s="199"/>
      <c r="C91" s="199"/>
      <c r="D91" s="200"/>
      <c r="E91" s="201"/>
      <c r="F91" s="202"/>
      <c r="G91" s="212"/>
      <c r="H91" s="211"/>
    </row>
    <row r="92" spans="1:8" ht="16.5" customHeight="1">
      <c r="A92" s="199" t="s">
        <v>374</v>
      </c>
      <c r="B92" s="199" t="s">
        <v>26</v>
      </c>
      <c r="C92" s="199">
        <v>16</v>
      </c>
      <c r="D92" s="200" t="s">
        <v>407</v>
      </c>
      <c r="E92" s="201" t="s">
        <v>27</v>
      </c>
      <c r="F92" s="202">
        <v>20</v>
      </c>
      <c r="G92" s="210"/>
      <c r="H92" s="211">
        <f>ROUND((F92*G92),2)</f>
        <v>0</v>
      </c>
    </row>
    <row r="93" spans="1:8" ht="178.5">
      <c r="A93" s="199"/>
      <c r="B93" s="199"/>
      <c r="C93" s="199"/>
      <c r="D93" s="203" t="s">
        <v>408</v>
      </c>
      <c r="E93" s="201"/>
      <c r="F93" s="202"/>
      <c r="G93" s="212"/>
      <c r="H93" s="212"/>
    </row>
    <row r="94" spans="1:8" ht="164.25" customHeight="1">
      <c r="A94" s="199"/>
      <c r="B94" s="199"/>
      <c r="C94" s="199"/>
      <c r="D94" s="209"/>
      <c r="E94" s="201"/>
      <c r="F94" s="202"/>
      <c r="G94" s="212"/>
      <c r="H94" s="212"/>
    </row>
    <row r="95" spans="1:8" ht="16.5" customHeight="1">
      <c r="A95" s="199"/>
      <c r="B95" s="199"/>
      <c r="C95" s="199"/>
      <c r="D95" s="209"/>
      <c r="E95" s="201"/>
      <c r="F95" s="202"/>
      <c r="G95" s="212"/>
      <c r="H95" s="212"/>
    </row>
    <row r="96" spans="1:8" ht="16.5" customHeight="1">
      <c r="A96" s="199" t="s">
        <v>374</v>
      </c>
      <c r="B96" s="199" t="s">
        <v>26</v>
      </c>
      <c r="C96" s="199">
        <v>17</v>
      </c>
      <c r="D96" s="206" t="s">
        <v>409</v>
      </c>
      <c r="E96" s="201" t="s">
        <v>27</v>
      </c>
      <c r="F96" s="202">
        <v>3</v>
      </c>
      <c r="G96" s="214"/>
      <c r="H96" s="211">
        <f>ROUND((F96*G96),2)</f>
        <v>0</v>
      </c>
    </row>
    <row r="97" spans="1:8" ht="102">
      <c r="A97" s="199"/>
      <c r="B97" s="199"/>
      <c r="C97" s="199"/>
      <c r="D97" s="203" t="s">
        <v>410</v>
      </c>
      <c r="E97" s="201"/>
      <c r="F97" s="202"/>
      <c r="G97" s="212"/>
      <c r="H97" s="212"/>
    </row>
    <row r="98" spans="1:8" ht="108" customHeight="1">
      <c r="A98" s="199"/>
      <c r="B98" s="199"/>
      <c r="C98" s="199"/>
      <c r="D98" s="209"/>
      <c r="E98" s="201"/>
      <c r="F98" s="202"/>
      <c r="G98" s="212"/>
      <c r="H98" s="212"/>
    </row>
    <row r="99" spans="1:8" ht="16.5" customHeight="1">
      <c r="A99" s="199"/>
      <c r="B99" s="199"/>
      <c r="C99" s="199"/>
      <c r="D99" s="209"/>
      <c r="E99" s="201"/>
      <c r="F99" s="202"/>
      <c r="G99" s="212"/>
      <c r="H99" s="212"/>
    </row>
    <row r="100" spans="1:8" ht="16.5" customHeight="1">
      <c r="A100" s="199" t="s">
        <v>374</v>
      </c>
      <c r="B100" s="199" t="s">
        <v>26</v>
      </c>
      <c r="C100" s="199">
        <v>18</v>
      </c>
      <c r="D100" s="206" t="s">
        <v>411</v>
      </c>
      <c r="E100" s="201" t="s">
        <v>27</v>
      </c>
      <c r="F100" s="202">
        <v>14</v>
      </c>
      <c r="G100" s="214"/>
      <c r="H100" s="211">
        <f>ROUND((F100*G100),2)</f>
        <v>0</v>
      </c>
    </row>
    <row r="101" spans="1:8" ht="102">
      <c r="A101" s="199"/>
      <c r="B101" s="199"/>
      <c r="C101" s="199"/>
      <c r="D101" s="203" t="s">
        <v>412</v>
      </c>
      <c r="E101" s="201"/>
      <c r="F101" s="202"/>
      <c r="G101" s="212"/>
      <c r="H101" s="212"/>
    </row>
    <row r="102" spans="1:8" ht="132.75" customHeight="1">
      <c r="A102" s="199"/>
      <c r="B102" s="199"/>
      <c r="C102" s="199"/>
      <c r="D102" s="209"/>
      <c r="E102" s="201"/>
      <c r="F102" s="202"/>
      <c r="G102" s="212"/>
      <c r="H102" s="212"/>
    </row>
    <row r="103" spans="1:8">
      <c r="A103" s="199"/>
      <c r="B103" s="199"/>
      <c r="C103" s="199"/>
      <c r="D103" s="218"/>
      <c r="E103" s="201"/>
      <c r="F103" s="202"/>
      <c r="G103" s="212"/>
      <c r="H103" s="212"/>
    </row>
    <row r="104" spans="1:8">
      <c r="A104" s="199" t="s">
        <v>374</v>
      </c>
      <c r="B104" s="199" t="s">
        <v>26</v>
      </c>
      <c r="C104" s="199">
        <v>19</v>
      </c>
      <c r="D104" s="206" t="s">
        <v>413</v>
      </c>
      <c r="E104" s="201" t="s">
        <v>27</v>
      </c>
      <c r="F104" s="202">
        <v>2</v>
      </c>
      <c r="G104" s="214"/>
      <c r="H104" s="211">
        <f>ROUND((F104*G104),2)</f>
        <v>0</v>
      </c>
    </row>
    <row r="105" spans="1:8" ht="140.25">
      <c r="A105" s="194"/>
      <c r="B105" s="199"/>
      <c r="C105" s="199"/>
      <c r="D105" s="209" t="s">
        <v>414</v>
      </c>
      <c r="E105" s="201"/>
      <c r="F105" s="202"/>
      <c r="G105" s="212"/>
      <c r="H105" s="212"/>
    </row>
    <row r="106" spans="1:8" ht="126.75" customHeight="1">
      <c r="A106" s="199"/>
      <c r="B106" s="199"/>
      <c r="C106" s="199"/>
      <c r="D106" s="209"/>
      <c r="E106" s="201"/>
      <c r="F106" s="202"/>
      <c r="G106" s="212"/>
      <c r="H106" s="212"/>
    </row>
    <row r="107" spans="1:8" ht="16.5" customHeight="1">
      <c r="A107" s="199"/>
      <c r="B107" s="199"/>
      <c r="C107" s="199"/>
      <c r="D107" s="209"/>
      <c r="E107" s="201"/>
      <c r="F107" s="202"/>
      <c r="G107" s="212"/>
      <c r="H107" s="212"/>
    </row>
    <row r="108" spans="1:8" ht="16.5" customHeight="1">
      <c r="A108" s="199" t="s">
        <v>374</v>
      </c>
      <c r="B108" s="199" t="s">
        <v>26</v>
      </c>
      <c r="C108" s="199">
        <v>20</v>
      </c>
      <c r="D108" s="206" t="s">
        <v>415</v>
      </c>
      <c r="E108" s="201" t="s">
        <v>27</v>
      </c>
      <c r="F108" s="202">
        <v>4</v>
      </c>
      <c r="G108" s="214"/>
      <c r="H108" s="211">
        <f>ROUND((F108*G108),2)</f>
        <v>0</v>
      </c>
    </row>
    <row r="109" spans="1:8" ht="114.75">
      <c r="A109" s="194"/>
      <c r="B109" s="199"/>
      <c r="C109" s="199"/>
      <c r="D109" s="209" t="s">
        <v>416</v>
      </c>
      <c r="E109" s="201"/>
      <c r="F109" s="202"/>
      <c r="G109" s="212"/>
      <c r="H109" s="212"/>
    </row>
    <row r="110" spans="1:8">
      <c r="A110" s="199"/>
      <c r="B110" s="199"/>
      <c r="C110" s="199"/>
      <c r="D110" s="203"/>
      <c r="E110" s="201"/>
      <c r="F110" s="202"/>
      <c r="G110" s="212"/>
      <c r="H110" s="212"/>
    </row>
    <row r="111" spans="1:8">
      <c r="A111" s="199" t="s">
        <v>374</v>
      </c>
      <c r="B111" s="199" t="s">
        <v>26</v>
      </c>
      <c r="C111" s="199" t="s">
        <v>519</v>
      </c>
      <c r="D111" s="206" t="s">
        <v>518</v>
      </c>
      <c r="E111" s="201" t="s">
        <v>27</v>
      </c>
      <c r="F111" s="202">
        <v>14</v>
      </c>
      <c r="G111" s="214"/>
      <c r="H111" s="211">
        <f>ROUND((F111*G111),2)</f>
        <v>0</v>
      </c>
    </row>
    <row r="112" spans="1:8" ht="191.25">
      <c r="A112" s="194"/>
      <c r="B112" s="199"/>
      <c r="C112" s="199"/>
      <c r="D112" s="209" t="s">
        <v>417</v>
      </c>
      <c r="E112" s="201"/>
      <c r="F112" s="202"/>
      <c r="G112" s="212"/>
      <c r="H112" s="212"/>
    </row>
    <row r="113" spans="1:8" ht="123" customHeight="1">
      <c r="A113" s="199"/>
      <c r="B113" s="199"/>
      <c r="C113" s="199"/>
      <c r="D113" s="209"/>
      <c r="E113" s="201"/>
      <c r="F113" s="202"/>
      <c r="G113" s="212"/>
      <c r="H113" s="212"/>
    </row>
    <row r="114" spans="1:8" ht="17.100000000000001" customHeight="1">
      <c r="A114" s="199" t="s">
        <v>374</v>
      </c>
      <c r="B114" s="199" t="s">
        <v>26</v>
      </c>
      <c r="C114" s="199" t="s">
        <v>520</v>
      </c>
      <c r="D114" s="206" t="s">
        <v>517</v>
      </c>
      <c r="E114" s="201" t="s">
        <v>27</v>
      </c>
      <c r="F114" s="202">
        <v>1</v>
      </c>
      <c r="G114" s="214"/>
      <c r="H114" s="211">
        <f>ROUND((F114*G114),2)</f>
        <v>0</v>
      </c>
    </row>
    <row r="115" spans="1:8" ht="81" customHeight="1">
      <c r="A115" s="235"/>
      <c r="B115" s="235"/>
      <c r="C115" s="235"/>
      <c r="D115" s="236" t="s">
        <v>521</v>
      </c>
      <c r="E115" s="237"/>
      <c r="F115" s="238"/>
      <c r="G115" s="239"/>
      <c r="H115" s="239"/>
    </row>
    <row r="116" spans="1:8" ht="132" customHeight="1">
      <c r="A116" s="235"/>
      <c r="B116" s="235"/>
      <c r="C116" s="235"/>
      <c r="D116" s="236"/>
      <c r="E116" s="237"/>
      <c r="F116" s="238"/>
      <c r="G116" s="239"/>
      <c r="H116" s="239"/>
    </row>
    <row r="117" spans="1:8">
      <c r="A117" s="199"/>
      <c r="B117" s="199"/>
      <c r="C117" s="199"/>
      <c r="D117" s="209"/>
      <c r="E117" s="201"/>
      <c r="F117" s="202"/>
      <c r="G117" s="212"/>
      <c r="H117" s="212"/>
    </row>
    <row r="118" spans="1:8">
      <c r="A118" s="199" t="s">
        <v>374</v>
      </c>
      <c r="B118" s="199" t="s">
        <v>26</v>
      </c>
      <c r="C118" s="199">
        <v>22</v>
      </c>
      <c r="D118" s="206" t="s">
        <v>418</v>
      </c>
      <c r="E118" s="201" t="s">
        <v>27</v>
      </c>
      <c r="F118" s="202">
        <v>48</v>
      </c>
      <c r="G118" s="214"/>
      <c r="H118" s="211">
        <f>ROUND((F118*G118),2)</f>
        <v>0</v>
      </c>
    </row>
    <row r="119" spans="1:8" ht="127.5">
      <c r="A119" s="194"/>
      <c r="B119" s="199"/>
      <c r="C119" s="199"/>
      <c r="D119" s="209" t="s">
        <v>419</v>
      </c>
      <c r="E119" s="201"/>
      <c r="F119" s="202"/>
      <c r="G119" s="212"/>
      <c r="H119" s="212"/>
    </row>
    <row r="120" spans="1:8" ht="124.5" customHeight="1">
      <c r="A120" s="199"/>
      <c r="B120" s="199"/>
      <c r="C120" s="199"/>
      <c r="D120" s="209"/>
      <c r="E120" s="201"/>
      <c r="F120" s="202"/>
      <c r="G120" s="212"/>
      <c r="H120" s="212"/>
    </row>
    <row r="121" spans="1:8">
      <c r="A121" s="199"/>
      <c r="B121" s="199"/>
      <c r="C121" s="199"/>
      <c r="D121" s="209"/>
      <c r="E121" s="201"/>
      <c r="F121" s="202"/>
      <c r="G121" s="212"/>
      <c r="H121" s="212"/>
    </row>
    <row r="122" spans="1:8">
      <c r="A122" s="199" t="s">
        <v>374</v>
      </c>
      <c r="B122" s="199" t="s">
        <v>26</v>
      </c>
      <c r="C122" s="199">
        <v>23</v>
      </c>
      <c r="D122" s="206" t="s">
        <v>420</v>
      </c>
      <c r="E122" s="201" t="s">
        <v>27</v>
      </c>
      <c r="F122" s="202">
        <v>2</v>
      </c>
      <c r="G122" s="210"/>
      <c r="H122" s="211">
        <f>ROUND((F122*G122),2)</f>
        <v>0</v>
      </c>
    </row>
    <row r="123" spans="1:8" ht="145.5" customHeight="1">
      <c r="A123" s="194"/>
      <c r="B123" s="199"/>
      <c r="C123" s="199"/>
      <c r="D123" s="209" t="s">
        <v>421</v>
      </c>
      <c r="E123" s="201"/>
      <c r="F123" s="202"/>
      <c r="G123" s="212"/>
      <c r="H123" s="212"/>
    </row>
    <row r="124" spans="1:8" ht="124.5" customHeight="1">
      <c r="A124" s="199"/>
      <c r="B124" s="199"/>
      <c r="C124" s="199"/>
      <c r="D124" s="209"/>
      <c r="E124" s="201"/>
      <c r="F124" s="202"/>
      <c r="G124" s="212"/>
      <c r="H124" s="212"/>
    </row>
    <row r="125" spans="1:8">
      <c r="A125" s="199"/>
      <c r="B125" s="199"/>
      <c r="C125" s="199"/>
      <c r="D125" s="209"/>
      <c r="E125" s="201"/>
      <c r="F125" s="202"/>
      <c r="G125" s="212"/>
      <c r="H125" s="212"/>
    </row>
    <row r="126" spans="1:8">
      <c r="A126" s="199" t="s">
        <v>374</v>
      </c>
      <c r="B126" s="199" t="s">
        <v>26</v>
      </c>
      <c r="C126" s="199">
        <v>24</v>
      </c>
      <c r="D126" s="206" t="s">
        <v>422</v>
      </c>
      <c r="E126" s="201" t="s">
        <v>27</v>
      </c>
      <c r="F126" s="202">
        <v>4</v>
      </c>
      <c r="G126" s="210"/>
      <c r="H126" s="211">
        <f>ROUND((F126*G126),2)</f>
        <v>0</v>
      </c>
    </row>
    <row r="127" spans="1:8" ht="95.25" customHeight="1">
      <c r="A127" s="194"/>
      <c r="B127" s="199"/>
      <c r="C127" s="199"/>
      <c r="D127" s="209" t="s">
        <v>423</v>
      </c>
      <c r="E127" s="201"/>
      <c r="F127" s="202"/>
      <c r="G127" s="212"/>
      <c r="H127" s="212"/>
    </row>
    <row r="128" spans="1:8" ht="111.75" customHeight="1">
      <c r="A128" s="199"/>
      <c r="B128" s="199"/>
      <c r="C128" s="199"/>
      <c r="D128" s="209"/>
      <c r="E128" s="201"/>
      <c r="F128" s="202"/>
      <c r="G128" s="212"/>
      <c r="H128" s="212"/>
    </row>
    <row r="129" spans="1:8">
      <c r="A129" s="199"/>
      <c r="B129" s="199"/>
      <c r="C129" s="199"/>
      <c r="D129" s="209"/>
      <c r="E129" s="201"/>
      <c r="F129" s="202"/>
      <c r="G129" s="212"/>
      <c r="H129" s="212"/>
    </row>
    <row r="130" spans="1:8">
      <c r="A130" s="199" t="s">
        <v>374</v>
      </c>
      <c r="B130" s="199" t="s">
        <v>26</v>
      </c>
      <c r="C130" s="199">
        <v>25</v>
      </c>
      <c r="D130" s="206" t="s">
        <v>424</v>
      </c>
      <c r="E130" s="201" t="s">
        <v>27</v>
      </c>
      <c r="F130" s="219">
        <v>2</v>
      </c>
      <c r="G130" s="210"/>
      <c r="H130" s="211">
        <f>ROUND((F130*G130),2)</f>
        <v>0</v>
      </c>
    </row>
    <row r="131" spans="1:8" ht="51">
      <c r="A131" s="194"/>
      <c r="B131" s="199"/>
      <c r="C131" s="199"/>
      <c r="D131" s="209" t="s">
        <v>425</v>
      </c>
      <c r="E131" s="201"/>
      <c r="F131" s="202"/>
      <c r="G131" s="212"/>
      <c r="H131" s="212"/>
    </row>
    <row r="132" spans="1:8" ht="107.25" customHeight="1">
      <c r="A132" s="199"/>
      <c r="B132" s="199"/>
      <c r="C132" s="199"/>
      <c r="D132" s="209"/>
      <c r="E132" s="201"/>
      <c r="F132" s="202"/>
      <c r="G132" s="212"/>
      <c r="H132" s="212"/>
    </row>
    <row r="133" spans="1:8">
      <c r="A133" s="199"/>
      <c r="B133" s="199"/>
      <c r="C133" s="199"/>
      <c r="D133" s="209"/>
      <c r="E133" s="201"/>
      <c r="F133" s="202"/>
      <c r="G133" s="212"/>
      <c r="H133" s="212"/>
    </row>
    <row r="134" spans="1:8">
      <c r="A134" s="199" t="s">
        <v>374</v>
      </c>
      <c r="B134" s="199" t="s">
        <v>26</v>
      </c>
      <c r="C134" s="199">
        <v>26</v>
      </c>
      <c r="D134" s="206" t="s">
        <v>426</v>
      </c>
      <c r="E134" s="201" t="s">
        <v>27</v>
      </c>
      <c r="F134" s="202">
        <v>2</v>
      </c>
      <c r="G134" s="210"/>
      <c r="H134" s="211">
        <f>ROUND((F134*G134),2)</f>
        <v>0</v>
      </c>
    </row>
    <row r="135" spans="1:8" ht="63.75">
      <c r="A135" s="199"/>
      <c r="B135" s="199"/>
      <c r="C135" s="199"/>
      <c r="D135" s="209" t="s">
        <v>427</v>
      </c>
      <c r="E135" s="201"/>
      <c r="F135" s="202"/>
      <c r="G135" s="212"/>
      <c r="H135" s="212"/>
    </row>
    <row r="136" spans="1:8" ht="122.25" customHeight="1">
      <c r="A136" s="199"/>
      <c r="B136" s="199"/>
      <c r="C136" s="199"/>
      <c r="D136" s="209"/>
      <c r="E136" s="201"/>
      <c r="F136" s="202"/>
      <c r="G136" s="212"/>
      <c r="H136" s="212"/>
    </row>
    <row r="137" spans="1:8">
      <c r="A137" s="199"/>
      <c r="B137" s="199"/>
      <c r="C137" s="199"/>
      <c r="D137" s="209"/>
      <c r="E137" s="201"/>
      <c r="F137" s="202"/>
      <c r="G137" s="212"/>
      <c r="H137" s="212"/>
    </row>
    <row r="138" spans="1:8">
      <c r="A138" s="199" t="s">
        <v>374</v>
      </c>
      <c r="B138" s="199" t="s">
        <v>26</v>
      </c>
      <c r="C138" s="199">
        <v>27</v>
      </c>
      <c r="D138" s="206" t="s">
        <v>428</v>
      </c>
      <c r="E138" s="201" t="s">
        <v>27</v>
      </c>
      <c r="F138" s="202">
        <v>19</v>
      </c>
      <c r="G138" s="210"/>
      <c r="H138" s="211">
        <f>ROUND((F138*G138),2)</f>
        <v>0</v>
      </c>
    </row>
    <row r="139" spans="1:8" ht="184.5" customHeight="1">
      <c r="A139" s="194"/>
      <c r="B139" s="199"/>
      <c r="C139" s="199"/>
      <c r="D139" s="195" t="s">
        <v>429</v>
      </c>
      <c r="E139" s="201"/>
      <c r="F139" s="202"/>
      <c r="G139" s="212"/>
      <c r="H139" s="212"/>
    </row>
    <row r="140" spans="1:8" ht="102.75" customHeight="1">
      <c r="A140" s="199"/>
      <c r="B140" s="199"/>
      <c r="C140" s="199"/>
      <c r="D140" s="209"/>
      <c r="E140" s="201"/>
      <c r="F140" s="202"/>
      <c r="G140" s="212"/>
      <c r="H140" s="212"/>
    </row>
    <row r="141" spans="1:8">
      <c r="A141" s="199"/>
      <c r="B141" s="199"/>
      <c r="C141" s="199"/>
      <c r="D141" s="209"/>
      <c r="E141" s="201"/>
      <c r="F141" s="202"/>
      <c r="G141" s="212"/>
      <c r="H141" s="212"/>
    </row>
    <row r="142" spans="1:8">
      <c r="A142" s="199" t="s">
        <v>374</v>
      </c>
      <c r="B142" s="199" t="s">
        <v>26</v>
      </c>
      <c r="C142" s="199">
        <v>28</v>
      </c>
      <c r="D142" s="206" t="s">
        <v>430</v>
      </c>
      <c r="E142" s="201" t="s">
        <v>27</v>
      </c>
      <c r="F142" s="202">
        <v>7</v>
      </c>
      <c r="G142" s="210"/>
      <c r="H142" s="211">
        <f>ROUND((F142*G142),2)</f>
        <v>0</v>
      </c>
    </row>
    <row r="143" spans="1:8" ht="204">
      <c r="A143" s="194"/>
      <c r="B143" s="199"/>
      <c r="C143" s="199"/>
      <c r="D143" s="209" t="s">
        <v>431</v>
      </c>
      <c r="E143" s="201"/>
      <c r="F143" s="202"/>
      <c r="G143" s="212"/>
      <c r="H143" s="212"/>
    </row>
    <row r="144" spans="1:8" ht="182.25" customHeight="1">
      <c r="A144" s="199"/>
      <c r="B144" s="199"/>
      <c r="C144" s="199"/>
      <c r="D144" s="209"/>
      <c r="E144" s="201"/>
      <c r="F144" s="202"/>
      <c r="G144" s="212"/>
      <c r="H144" s="212"/>
    </row>
    <row r="145" spans="1:8">
      <c r="A145" s="199"/>
      <c r="B145" s="199"/>
      <c r="C145" s="199"/>
      <c r="D145" s="209"/>
      <c r="E145" s="201"/>
      <c r="F145" s="202"/>
      <c r="G145" s="212"/>
      <c r="H145" s="212"/>
    </row>
    <row r="146" spans="1:8">
      <c r="A146" s="199" t="s">
        <v>374</v>
      </c>
      <c r="B146" s="199" t="s">
        <v>26</v>
      </c>
      <c r="C146" s="199">
        <v>29</v>
      </c>
      <c r="D146" s="206" t="s">
        <v>432</v>
      </c>
      <c r="E146" s="201" t="s">
        <v>27</v>
      </c>
      <c r="F146" s="202">
        <v>1</v>
      </c>
      <c r="G146" s="210"/>
      <c r="H146" s="211">
        <f>ROUND((F146*G146),2)</f>
        <v>0</v>
      </c>
    </row>
    <row r="147" spans="1:8" ht="216.75">
      <c r="A147" s="199"/>
      <c r="B147" s="199"/>
      <c r="C147" s="199"/>
      <c r="D147" s="209" t="s">
        <v>433</v>
      </c>
      <c r="E147" s="201"/>
      <c r="F147" s="202"/>
      <c r="G147" s="212"/>
      <c r="H147" s="212"/>
    </row>
    <row r="148" spans="1:8" ht="183" customHeight="1">
      <c r="A148" s="199"/>
      <c r="B148" s="199"/>
      <c r="C148" s="199"/>
      <c r="D148" s="209"/>
      <c r="E148" s="201"/>
      <c r="F148" s="202"/>
      <c r="G148" s="212"/>
      <c r="H148" s="212"/>
    </row>
    <row r="149" spans="1:8">
      <c r="A149" s="199"/>
      <c r="B149" s="199"/>
      <c r="C149" s="199"/>
      <c r="D149" s="209"/>
      <c r="E149" s="201"/>
      <c r="F149" s="202"/>
      <c r="G149" s="212"/>
      <c r="H149" s="212"/>
    </row>
    <row r="150" spans="1:8">
      <c r="A150" s="199" t="s">
        <v>374</v>
      </c>
      <c r="B150" s="199" t="s">
        <v>26</v>
      </c>
      <c r="C150" s="199">
        <v>30</v>
      </c>
      <c r="D150" s="206" t="s">
        <v>434</v>
      </c>
      <c r="E150" s="201" t="s">
        <v>27</v>
      </c>
      <c r="F150" s="202">
        <v>2</v>
      </c>
      <c r="G150" s="210"/>
      <c r="H150" s="211">
        <f>ROUND((F150*G150),2)</f>
        <v>0</v>
      </c>
    </row>
    <row r="151" spans="1:8" ht="197.25" customHeight="1">
      <c r="A151" s="194"/>
      <c r="B151" s="199"/>
      <c r="C151" s="199"/>
      <c r="D151" s="209" t="s">
        <v>435</v>
      </c>
      <c r="E151" s="201"/>
      <c r="F151" s="202"/>
      <c r="G151" s="212"/>
      <c r="H151" s="212"/>
    </row>
    <row r="152" spans="1:8" ht="116.25" customHeight="1">
      <c r="A152" s="199"/>
      <c r="B152" s="199"/>
      <c r="C152" s="199"/>
      <c r="D152" s="209"/>
      <c r="E152" s="201"/>
      <c r="F152" s="202"/>
      <c r="G152" s="212"/>
      <c r="H152" s="212"/>
    </row>
    <row r="153" spans="1:8">
      <c r="A153" s="199"/>
      <c r="B153" s="199"/>
      <c r="C153" s="199"/>
      <c r="D153" s="209"/>
      <c r="E153" s="201"/>
      <c r="F153" s="202"/>
      <c r="G153" s="212"/>
      <c r="H153" s="212"/>
    </row>
    <row r="154" spans="1:8">
      <c r="A154" s="199" t="s">
        <v>374</v>
      </c>
      <c r="B154" s="199" t="s">
        <v>26</v>
      </c>
      <c r="C154" s="199">
        <v>31</v>
      </c>
      <c r="D154" s="206" t="s">
        <v>436</v>
      </c>
      <c r="E154" s="201" t="s">
        <v>27</v>
      </c>
      <c r="F154" s="202">
        <v>2</v>
      </c>
      <c r="G154" s="210"/>
      <c r="H154" s="211">
        <f>ROUND((F154*G154),2)</f>
        <v>0</v>
      </c>
    </row>
    <row r="155" spans="1:8" ht="152.25" customHeight="1">
      <c r="A155" s="194"/>
      <c r="B155" s="199"/>
      <c r="C155" s="199"/>
      <c r="D155" s="209" t="s">
        <v>437</v>
      </c>
      <c r="E155" s="201"/>
      <c r="F155" s="202"/>
      <c r="G155" s="212"/>
      <c r="H155" s="212"/>
    </row>
    <row r="156" spans="1:8" ht="96.75" customHeight="1">
      <c r="A156" s="199"/>
      <c r="B156" s="199"/>
      <c r="C156" s="199"/>
      <c r="D156" s="209"/>
      <c r="E156" s="201"/>
      <c r="F156" s="202"/>
      <c r="G156" s="212"/>
      <c r="H156" s="212"/>
    </row>
    <row r="157" spans="1:8" ht="16.5" customHeight="1">
      <c r="A157" s="199"/>
      <c r="B157" s="199"/>
      <c r="C157" s="199"/>
      <c r="D157" s="209"/>
      <c r="E157" s="201"/>
      <c r="F157" s="202"/>
      <c r="G157" s="212"/>
      <c r="H157" s="212"/>
    </row>
    <row r="158" spans="1:8" ht="16.5" customHeight="1">
      <c r="A158" s="199" t="s">
        <v>374</v>
      </c>
      <c r="B158" s="199" t="s">
        <v>26</v>
      </c>
      <c r="C158" s="199">
        <v>32</v>
      </c>
      <c r="D158" s="206" t="s">
        <v>438</v>
      </c>
      <c r="E158" s="201" t="s">
        <v>27</v>
      </c>
      <c r="F158" s="202">
        <v>2</v>
      </c>
      <c r="G158" s="210"/>
      <c r="H158" s="211">
        <f>ROUND((F158*G158),2)</f>
        <v>0</v>
      </c>
    </row>
    <row r="159" spans="1:8" ht="102">
      <c r="A159" s="199"/>
      <c r="B159" s="199"/>
      <c r="C159" s="199"/>
      <c r="D159" s="209" t="s">
        <v>439</v>
      </c>
      <c r="E159" s="201"/>
      <c r="F159" s="202"/>
      <c r="G159" s="212"/>
      <c r="H159" s="212"/>
    </row>
    <row r="160" spans="1:8" ht="16.5" customHeight="1">
      <c r="A160" s="199"/>
      <c r="B160" s="199"/>
      <c r="C160" s="199"/>
      <c r="D160" s="209"/>
      <c r="E160" s="201"/>
      <c r="F160" s="202"/>
      <c r="G160" s="212"/>
      <c r="H160" s="212"/>
    </row>
    <row r="161" spans="1:8" ht="16.5" customHeight="1">
      <c r="A161" s="199" t="s">
        <v>374</v>
      </c>
      <c r="B161" s="199" t="s">
        <v>26</v>
      </c>
      <c r="C161" s="199">
        <v>33</v>
      </c>
      <c r="D161" s="220" t="s">
        <v>440</v>
      </c>
      <c r="E161" s="201" t="s">
        <v>27</v>
      </c>
      <c r="F161" s="202">
        <v>11</v>
      </c>
      <c r="G161" s="210"/>
      <c r="H161" s="221">
        <f>ROUND((F161*G161),2)</f>
        <v>0</v>
      </c>
    </row>
    <row r="162" spans="1:8" ht="140.25">
      <c r="A162" s="199"/>
      <c r="B162" s="199"/>
      <c r="C162" s="199"/>
      <c r="D162" s="209" t="s">
        <v>441</v>
      </c>
      <c r="E162" s="201"/>
      <c r="F162" s="202"/>
      <c r="G162" s="212"/>
      <c r="H162" s="212"/>
    </row>
    <row r="163" spans="1:8" ht="137.25" customHeight="1">
      <c r="A163" s="199"/>
      <c r="B163" s="199"/>
      <c r="C163" s="199"/>
      <c r="D163" s="209"/>
      <c r="E163" s="201"/>
      <c r="F163" s="202"/>
      <c r="G163" s="212"/>
      <c r="H163" s="212"/>
    </row>
    <row r="164" spans="1:8" ht="16.5" customHeight="1">
      <c r="A164" s="199"/>
      <c r="B164" s="199"/>
      <c r="C164" s="199"/>
      <c r="D164" s="209"/>
      <c r="E164" s="201"/>
      <c r="F164" s="202"/>
      <c r="G164" s="212"/>
      <c r="H164" s="212"/>
    </row>
    <row r="165" spans="1:8" ht="16.5" customHeight="1">
      <c r="A165" s="199" t="s">
        <v>374</v>
      </c>
      <c r="B165" s="199" t="s">
        <v>26</v>
      </c>
      <c r="C165" s="199">
        <v>34</v>
      </c>
      <c r="D165" s="220" t="s">
        <v>442</v>
      </c>
      <c r="E165" s="201" t="s">
        <v>27</v>
      </c>
      <c r="F165" s="202">
        <v>2</v>
      </c>
      <c r="G165" s="210"/>
      <c r="H165" s="221">
        <f>ROUND((F165*G165),2)</f>
        <v>0</v>
      </c>
    </row>
    <row r="166" spans="1:8" ht="89.25">
      <c r="A166" s="199"/>
      <c r="B166" s="199"/>
      <c r="C166" s="199"/>
      <c r="D166" s="209" t="s">
        <v>443</v>
      </c>
      <c r="E166" s="201"/>
      <c r="F166" s="202"/>
      <c r="G166" s="212"/>
      <c r="H166" s="212"/>
    </row>
    <row r="167" spans="1:8">
      <c r="A167" s="199"/>
      <c r="B167" s="199"/>
      <c r="C167" s="199"/>
      <c r="D167" s="209"/>
      <c r="E167" s="201"/>
      <c r="F167" s="202"/>
      <c r="G167" s="212"/>
      <c r="H167" s="212"/>
    </row>
    <row r="168" spans="1:8" ht="16.5" customHeight="1">
      <c r="A168" s="199" t="s">
        <v>374</v>
      </c>
      <c r="B168" s="199" t="s">
        <v>26</v>
      </c>
      <c r="C168" s="199">
        <v>35</v>
      </c>
      <c r="D168" s="220" t="s">
        <v>444</v>
      </c>
      <c r="E168" s="201" t="s">
        <v>27</v>
      </c>
      <c r="F168" s="202">
        <v>3</v>
      </c>
      <c r="G168" s="210"/>
      <c r="H168" s="221">
        <f>ROUND((F168*G168),2)</f>
        <v>0</v>
      </c>
    </row>
    <row r="169" spans="1:8" ht="102">
      <c r="A169" s="199"/>
      <c r="B169" s="199"/>
      <c r="C169" s="199"/>
      <c r="D169" s="209" t="s">
        <v>445</v>
      </c>
      <c r="E169" s="201"/>
      <c r="F169" s="202"/>
      <c r="G169" s="212"/>
      <c r="H169" s="212"/>
    </row>
    <row r="170" spans="1:8">
      <c r="A170" s="199"/>
      <c r="B170" s="199"/>
      <c r="C170" s="199"/>
      <c r="D170" s="209"/>
      <c r="E170" s="201"/>
      <c r="F170" s="202"/>
      <c r="G170" s="212"/>
      <c r="H170" s="212"/>
    </row>
    <row r="171" spans="1:8" ht="16.5" customHeight="1">
      <c r="A171" s="199" t="s">
        <v>374</v>
      </c>
      <c r="B171" s="199" t="s">
        <v>26</v>
      </c>
      <c r="C171" s="199">
        <v>36</v>
      </c>
      <c r="D171" s="220" t="s">
        <v>446</v>
      </c>
      <c r="E171" s="201" t="s">
        <v>27</v>
      </c>
      <c r="F171" s="202">
        <v>3</v>
      </c>
      <c r="G171" s="210"/>
      <c r="H171" s="221">
        <f>ROUND((F171*G171),2)</f>
        <v>0</v>
      </c>
    </row>
    <row r="172" spans="1:8" ht="89.25">
      <c r="A172" s="199"/>
      <c r="B172" s="199"/>
      <c r="C172" s="199"/>
      <c r="D172" s="209" t="s">
        <v>447</v>
      </c>
      <c r="E172" s="201"/>
      <c r="F172" s="202"/>
      <c r="G172" s="212"/>
      <c r="H172" s="212"/>
    </row>
    <row r="173" spans="1:8">
      <c r="A173" s="199"/>
      <c r="B173" s="199"/>
      <c r="C173" s="199"/>
      <c r="D173" s="209"/>
      <c r="E173" s="201"/>
      <c r="F173" s="202"/>
      <c r="G173" s="212"/>
      <c r="H173" s="212"/>
    </row>
    <row r="174" spans="1:8" ht="16.5" customHeight="1">
      <c r="A174" s="199" t="s">
        <v>374</v>
      </c>
      <c r="B174" s="199" t="s">
        <v>26</v>
      </c>
      <c r="C174" s="199">
        <v>37</v>
      </c>
      <c r="D174" s="220" t="s">
        <v>448</v>
      </c>
      <c r="E174" s="201" t="s">
        <v>27</v>
      </c>
      <c r="F174" s="202">
        <v>2</v>
      </c>
      <c r="G174" s="210"/>
      <c r="H174" s="221">
        <f>ROUND((F174*G174),2)</f>
        <v>0</v>
      </c>
    </row>
    <row r="175" spans="1:8" ht="89.25">
      <c r="A175" s="199"/>
      <c r="B175" s="199"/>
      <c r="C175" s="199"/>
      <c r="D175" s="209" t="s">
        <v>449</v>
      </c>
      <c r="E175" s="201"/>
      <c r="F175" s="202"/>
      <c r="G175" s="212"/>
      <c r="H175" s="212"/>
    </row>
    <row r="176" spans="1:8">
      <c r="A176" s="199"/>
      <c r="B176" s="199"/>
      <c r="C176" s="199"/>
      <c r="D176" s="209"/>
      <c r="E176" s="201"/>
      <c r="F176" s="202"/>
      <c r="G176" s="212"/>
      <c r="H176" s="212"/>
    </row>
    <row r="177" spans="1:8" ht="16.5" customHeight="1">
      <c r="A177" s="199" t="s">
        <v>374</v>
      </c>
      <c r="B177" s="199" t="s">
        <v>26</v>
      </c>
      <c r="C177" s="199">
        <v>38</v>
      </c>
      <c r="D177" s="220" t="s">
        <v>450</v>
      </c>
      <c r="E177" s="201" t="s">
        <v>27</v>
      </c>
      <c r="F177" s="202">
        <v>1</v>
      </c>
      <c r="G177" s="210"/>
      <c r="H177" s="221">
        <f>ROUND((F177*G177),2)</f>
        <v>0</v>
      </c>
    </row>
    <row r="178" spans="1:8" ht="89.25">
      <c r="A178" s="199"/>
      <c r="B178" s="199"/>
      <c r="C178" s="199"/>
      <c r="D178" s="209" t="s">
        <v>451</v>
      </c>
      <c r="E178" s="201"/>
      <c r="F178" s="202"/>
      <c r="G178" s="212"/>
      <c r="H178" s="212"/>
    </row>
    <row r="179" spans="1:8">
      <c r="A179" s="199"/>
      <c r="B179" s="199"/>
      <c r="C179" s="199"/>
      <c r="D179" s="209"/>
      <c r="E179" s="201"/>
      <c r="F179" s="202"/>
      <c r="G179" s="212"/>
      <c r="H179" s="212"/>
    </row>
    <row r="180" spans="1:8" ht="16.5" customHeight="1">
      <c r="A180" s="199" t="s">
        <v>374</v>
      </c>
      <c r="B180" s="199" t="s">
        <v>26</v>
      </c>
      <c r="C180" s="199">
        <v>39</v>
      </c>
      <c r="D180" s="220" t="s">
        <v>452</v>
      </c>
      <c r="E180" s="201" t="s">
        <v>27</v>
      </c>
      <c r="F180" s="202">
        <v>1</v>
      </c>
      <c r="G180" s="210"/>
      <c r="H180" s="221">
        <f>ROUND((F180*G180),2)</f>
        <v>0</v>
      </c>
    </row>
    <row r="181" spans="1:8" ht="89.25">
      <c r="A181" s="199"/>
      <c r="B181" s="199"/>
      <c r="C181" s="199"/>
      <c r="D181" s="209" t="s">
        <v>453</v>
      </c>
      <c r="E181" s="201"/>
      <c r="F181" s="202"/>
      <c r="G181" s="212"/>
      <c r="H181" s="212"/>
    </row>
    <row r="182" spans="1:8" ht="16.5" customHeight="1">
      <c r="A182" s="199" t="s">
        <v>374</v>
      </c>
      <c r="B182" s="199" t="s">
        <v>26</v>
      </c>
      <c r="C182" s="199">
        <v>40</v>
      </c>
      <c r="D182" s="220" t="s">
        <v>454</v>
      </c>
      <c r="E182" s="201" t="s">
        <v>27</v>
      </c>
      <c r="F182" s="202">
        <v>1</v>
      </c>
      <c r="G182" s="210"/>
      <c r="H182" s="221">
        <f>ROUND((F182*G182),2)</f>
        <v>0</v>
      </c>
    </row>
    <row r="183" spans="1:8" ht="114.75">
      <c r="A183" s="199"/>
      <c r="B183" s="199"/>
      <c r="C183" s="199"/>
      <c r="D183" s="209" t="s">
        <v>455</v>
      </c>
      <c r="E183" s="201"/>
      <c r="F183" s="202"/>
      <c r="G183" s="212"/>
      <c r="H183" s="212"/>
    </row>
    <row r="184" spans="1:8" ht="16.5" customHeight="1">
      <c r="A184" s="199"/>
      <c r="B184" s="199"/>
      <c r="C184" s="199"/>
      <c r="D184" s="209"/>
      <c r="E184" s="201"/>
      <c r="F184" s="202"/>
      <c r="G184" s="212"/>
      <c r="H184" s="212"/>
    </row>
    <row r="185" spans="1:8" ht="16.5" customHeight="1">
      <c r="A185" s="199" t="s">
        <v>374</v>
      </c>
      <c r="B185" s="199" t="s">
        <v>26</v>
      </c>
      <c r="C185" s="199">
        <v>41</v>
      </c>
      <c r="D185" s="220" t="s">
        <v>456</v>
      </c>
      <c r="E185" s="201" t="s">
        <v>27</v>
      </c>
      <c r="F185" s="202">
        <v>3</v>
      </c>
      <c r="G185" s="210"/>
      <c r="H185" s="221">
        <f>ROUND((F185*G185),2)</f>
        <v>0</v>
      </c>
    </row>
    <row r="186" spans="1:8" ht="127.5">
      <c r="A186" s="199"/>
      <c r="B186" s="199"/>
      <c r="C186" s="199"/>
      <c r="D186" s="209" t="s">
        <v>457</v>
      </c>
      <c r="E186" s="201"/>
      <c r="F186" s="202"/>
      <c r="G186" s="212"/>
      <c r="H186" s="212"/>
    </row>
    <row r="187" spans="1:8">
      <c r="A187" s="199"/>
      <c r="B187" s="199"/>
      <c r="C187" s="199"/>
      <c r="D187" s="209"/>
      <c r="E187" s="201"/>
      <c r="F187" s="202"/>
      <c r="G187" s="212"/>
      <c r="H187" s="212"/>
    </row>
    <row r="188" spans="1:8">
      <c r="A188" s="199" t="s">
        <v>374</v>
      </c>
      <c r="B188" s="199" t="s">
        <v>26</v>
      </c>
      <c r="C188" s="199">
        <v>42</v>
      </c>
      <c r="D188" s="220" t="s">
        <v>458</v>
      </c>
      <c r="E188" s="201" t="s">
        <v>27</v>
      </c>
      <c r="F188" s="202">
        <v>1</v>
      </c>
      <c r="G188" s="210"/>
      <c r="H188" s="221">
        <f>ROUND((F188*G188),2)</f>
        <v>0</v>
      </c>
    </row>
    <row r="189" spans="1:8" ht="127.5">
      <c r="A189" s="199"/>
      <c r="B189" s="199"/>
      <c r="C189" s="199"/>
      <c r="D189" s="209" t="s">
        <v>459</v>
      </c>
      <c r="E189" s="201"/>
      <c r="F189" s="202"/>
      <c r="G189" s="212"/>
      <c r="H189" s="212"/>
    </row>
    <row r="190" spans="1:8">
      <c r="A190" s="199"/>
      <c r="B190" s="199"/>
      <c r="C190" s="199"/>
      <c r="D190" s="209"/>
      <c r="E190" s="201"/>
      <c r="F190" s="202"/>
      <c r="G190" s="212"/>
      <c r="H190" s="212"/>
    </row>
    <row r="191" spans="1:8">
      <c r="A191" s="199" t="s">
        <v>374</v>
      </c>
      <c r="B191" s="199" t="s">
        <v>26</v>
      </c>
      <c r="C191" s="199">
        <v>43</v>
      </c>
      <c r="D191" s="220" t="s">
        <v>460</v>
      </c>
      <c r="E191" s="201" t="s">
        <v>27</v>
      </c>
      <c r="F191" s="202">
        <v>2</v>
      </c>
      <c r="G191" s="210"/>
      <c r="H191" s="221">
        <f>ROUND((F191*G191),2)</f>
        <v>0</v>
      </c>
    </row>
    <row r="192" spans="1:8" ht="140.25">
      <c r="A192" s="199"/>
      <c r="B192" s="199"/>
      <c r="C192" s="199"/>
      <c r="D192" s="209" t="s">
        <v>461</v>
      </c>
      <c r="E192" s="201"/>
      <c r="F192" s="202"/>
      <c r="G192" s="212"/>
      <c r="H192" s="212"/>
    </row>
    <row r="193" spans="1:8">
      <c r="A193" s="199"/>
      <c r="B193" s="199"/>
      <c r="C193" s="199"/>
      <c r="D193" s="209"/>
      <c r="E193" s="201"/>
      <c r="F193" s="202"/>
      <c r="G193" s="212"/>
      <c r="H193" s="212"/>
    </row>
    <row r="194" spans="1:8">
      <c r="A194" s="199" t="s">
        <v>374</v>
      </c>
      <c r="B194" s="199" t="s">
        <v>26</v>
      </c>
      <c r="C194" s="199">
        <v>44</v>
      </c>
      <c r="D194" s="220" t="s">
        <v>462</v>
      </c>
      <c r="E194" s="201" t="s">
        <v>27</v>
      </c>
      <c r="F194" s="202">
        <v>1</v>
      </c>
      <c r="G194" s="210"/>
      <c r="H194" s="221">
        <f>ROUND((F194*G194),2)</f>
        <v>0</v>
      </c>
    </row>
    <row r="195" spans="1:8" ht="140.25">
      <c r="A195" s="199"/>
      <c r="B195" s="199"/>
      <c r="C195" s="199"/>
      <c r="D195" s="209" t="s">
        <v>463</v>
      </c>
      <c r="E195" s="201"/>
      <c r="F195" s="202"/>
      <c r="G195" s="212"/>
      <c r="H195" s="212"/>
    </row>
    <row r="196" spans="1:8">
      <c r="A196" s="199"/>
      <c r="B196" s="199"/>
      <c r="C196" s="199"/>
      <c r="D196" s="209"/>
      <c r="E196" s="201"/>
      <c r="F196" s="202"/>
      <c r="G196" s="212"/>
      <c r="H196" s="212"/>
    </row>
    <row r="197" spans="1:8">
      <c r="A197" s="199" t="s">
        <v>374</v>
      </c>
      <c r="B197" s="199" t="s">
        <v>26</v>
      </c>
      <c r="C197" s="199">
        <v>45</v>
      </c>
      <c r="D197" s="206" t="s">
        <v>464</v>
      </c>
      <c r="E197" s="201" t="s">
        <v>27</v>
      </c>
      <c r="F197" s="202">
        <v>2</v>
      </c>
      <c r="G197" s="210"/>
      <c r="H197" s="211">
        <f>ROUND((F197*G197),2)</f>
        <v>0</v>
      </c>
    </row>
    <row r="198" spans="1:8" ht="93.75" customHeight="1">
      <c r="A198" s="199"/>
      <c r="B198" s="199"/>
      <c r="C198" s="199"/>
      <c r="D198" s="209" t="s">
        <v>465</v>
      </c>
      <c r="E198" s="201"/>
      <c r="F198" s="202"/>
      <c r="G198" s="212"/>
      <c r="H198" s="212"/>
    </row>
    <row r="199" spans="1:8" ht="154.5" customHeight="1">
      <c r="A199" s="199"/>
      <c r="B199" s="199"/>
      <c r="C199" s="199"/>
      <c r="D199" s="209"/>
      <c r="E199" s="201"/>
      <c r="F199" s="202"/>
      <c r="G199" s="212"/>
      <c r="H199" s="212"/>
    </row>
    <row r="200" spans="1:8">
      <c r="A200" s="199"/>
      <c r="B200" s="199"/>
      <c r="C200" s="199"/>
      <c r="D200" s="209"/>
      <c r="E200" s="201"/>
      <c r="F200" s="202"/>
      <c r="G200" s="212"/>
      <c r="H200" s="212"/>
    </row>
    <row r="201" spans="1:8">
      <c r="A201" s="199" t="s">
        <v>374</v>
      </c>
      <c r="B201" s="199" t="s">
        <v>26</v>
      </c>
      <c r="C201" s="199">
        <v>46</v>
      </c>
      <c r="D201" s="206" t="s">
        <v>466</v>
      </c>
      <c r="E201" s="201" t="s">
        <v>27</v>
      </c>
      <c r="F201" s="202">
        <v>4</v>
      </c>
      <c r="G201" s="210"/>
      <c r="H201" s="211">
        <f>ROUND((F201*G201),2)</f>
        <v>0</v>
      </c>
    </row>
    <row r="202" spans="1:8" ht="111" customHeight="1">
      <c r="A202" s="199"/>
      <c r="B202" s="199"/>
      <c r="C202" s="199"/>
      <c r="D202" s="209" t="s">
        <v>467</v>
      </c>
      <c r="E202" s="201"/>
      <c r="F202" s="202"/>
      <c r="G202" s="212"/>
      <c r="H202" s="212"/>
    </row>
    <row r="203" spans="1:8" ht="93" customHeight="1">
      <c r="A203" s="199"/>
      <c r="B203" s="199"/>
      <c r="C203" s="199"/>
      <c r="D203" s="209"/>
      <c r="E203" s="201"/>
      <c r="F203" s="202"/>
      <c r="G203" s="212"/>
      <c r="H203" s="212"/>
    </row>
    <row r="204" spans="1:8" ht="16.5" customHeight="1">
      <c r="A204" s="199"/>
      <c r="B204" s="199"/>
      <c r="C204" s="199"/>
      <c r="D204" s="209"/>
      <c r="E204" s="201"/>
      <c r="F204" s="202"/>
      <c r="G204" s="212"/>
      <c r="H204" s="212"/>
    </row>
    <row r="205" spans="1:8" ht="16.5" customHeight="1">
      <c r="A205" s="199" t="s">
        <v>374</v>
      </c>
      <c r="B205" s="199" t="s">
        <v>26</v>
      </c>
      <c r="C205" s="199">
        <v>47</v>
      </c>
      <c r="D205" s="206" t="s">
        <v>468</v>
      </c>
      <c r="E205" s="201" t="s">
        <v>27</v>
      </c>
      <c r="F205" s="202">
        <v>10</v>
      </c>
      <c r="G205" s="210"/>
      <c r="H205" s="211">
        <f>ROUND((F205*G205),2)</f>
        <v>0</v>
      </c>
    </row>
    <row r="206" spans="1:8" ht="63.75">
      <c r="A206" s="199"/>
      <c r="B206" s="199"/>
      <c r="C206" s="199"/>
      <c r="D206" s="209" t="s">
        <v>469</v>
      </c>
      <c r="E206" s="201"/>
      <c r="F206" s="202"/>
      <c r="G206" s="212"/>
      <c r="H206" s="212"/>
    </row>
    <row r="207" spans="1:8" ht="151.5" customHeight="1">
      <c r="A207" s="199"/>
      <c r="B207" s="199"/>
      <c r="C207" s="199"/>
      <c r="D207" s="204"/>
      <c r="E207" s="201"/>
      <c r="F207" s="202"/>
      <c r="G207" s="212"/>
      <c r="H207" s="212"/>
    </row>
    <row r="208" spans="1:8" ht="16.5" customHeight="1">
      <c r="A208" s="199"/>
      <c r="B208" s="199"/>
      <c r="C208" s="199"/>
      <c r="D208" s="209"/>
      <c r="E208" s="201"/>
      <c r="F208" s="202"/>
      <c r="G208" s="212"/>
      <c r="H208" s="212"/>
    </row>
    <row r="209" spans="1:8" ht="16.5" customHeight="1">
      <c r="A209" s="199" t="s">
        <v>374</v>
      </c>
      <c r="B209" s="199" t="s">
        <v>26</v>
      </c>
      <c r="C209" s="199">
        <v>48</v>
      </c>
      <c r="D209" s="206" t="s">
        <v>470</v>
      </c>
      <c r="E209" s="201" t="s">
        <v>27</v>
      </c>
      <c r="F209" s="202">
        <v>4</v>
      </c>
      <c r="G209" s="210"/>
      <c r="H209" s="211">
        <f>ROUND((F209*G209),2)</f>
        <v>0</v>
      </c>
    </row>
    <row r="210" spans="1:8" ht="51">
      <c r="A210" s="199"/>
      <c r="B210" s="199"/>
      <c r="C210" s="199"/>
      <c r="D210" s="209" t="s">
        <v>471</v>
      </c>
      <c r="E210" s="201"/>
      <c r="F210" s="202"/>
      <c r="G210" s="212"/>
      <c r="H210" s="212"/>
    </row>
    <row r="211" spans="1:8" ht="148.5" customHeight="1">
      <c r="A211" s="199"/>
      <c r="B211" s="199"/>
      <c r="C211" s="199"/>
      <c r="D211" s="204"/>
      <c r="E211" s="201"/>
      <c r="F211" s="202"/>
      <c r="G211" s="212"/>
      <c r="H211" s="212"/>
    </row>
    <row r="212" spans="1:8" ht="16.5" customHeight="1">
      <c r="A212" s="199"/>
      <c r="B212" s="199"/>
      <c r="C212" s="199"/>
      <c r="D212" s="209"/>
      <c r="E212" s="201"/>
      <c r="F212" s="202"/>
      <c r="G212" s="212"/>
      <c r="H212" s="212"/>
    </row>
    <row r="213" spans="1:8" ht="16.5" customHeight="1">
      <c r="A213" s="199" t="s">
        <v>374</v>
      </c>
      <c r="B213" s="199" t="s">
        <v>26</v>
      </c>
      <c r="C213" s="199">
        <v>49</v>
      </c>
      <c r="D213" s="206" t="s">
        <v>472</v>
      </c>
      <c r="E213" s="201" t="s">
        <v>27</v>
      </c>
      <c r="F213" s="202">
        <v>2</v>
      </c>
      <c r="G213" s="210"/>
      <c r="H213" s="211">
        <f>ROUND((F213*G213),2)</f>
        <v>0</v>
      </c>
    </row>
    <row r="214" spans="1:8" ht="51">
      <c r="A214" s="199"/>
      <c r="B214" s="199"/>
      <c r="C214" s="199"/>
      <c r="D214" s="209" t="s">
        <v>473</v>
      </c>
      <c r="E214" s="201"/>
      <c r="F214" s="202"/>
      <c r="G214" s="212"/>
      <c r="H214" s="212"/>
    </row>
    <row r="215" spans="1:8" ht="129.75" customHeight="1">
      <c r="A215" s="199"/>
      <c r="B215" s="199"/>
      <c r="C215" s="199"/>
      <c r="D215" s="204"/>
      <c r="E215" s="201"/>
      <c r="F215" s="202"/>
      <c r="G215" s="212"/>
      <c r="H215" s="212"/>
    </row>
    <row r="216" spans="1:8" ht="16.5" customHeight="1">
      <c r="A216" s="199"/>
      <c r="B216" s="199"/>
      <c r="C216" s="199"/>
      <c r="D216" s="209"/>
      <c r="E216" s="201"/>
      <c r="F216" s="202"/>
      <c r="G216" s="212"/>
      <c r="H216" s="212"/>
    </row>
    <row r="217" spans="1:8" ht="16.5" customHeight="1">
      <c r="A217" s="199" t="s">
        <v>374</v>
      </c>
      <c r="B217" s="199" t="s">
        <v>26</v>
      </c>
      <c r="C217" s="199">
        <v>50</v>
      </c>
      <c r="D217" s="206" t="s">
        <v>474</v>
      </c>
      <c r="E217" s="201" t="s">
        <v>27</v>
      </c>
      <c r="F217" s="202">
        <v>2</v>
      </c>
      <c r="G217" s="210"/>
      <c r="H217" s="211">
        <f>ROUND((F217*G217),2)</f>
        <v>0</v>
      </c>
    </row>
    <row r="218" spans="1:8" ht="51">
      <c r="A218" s="199"/>
      <c r="B218" s="199"/>
      <c r="C218" s="199"/>
      <c r="D218" s="209" t="s">
        <v>475</v>
      </c>
      <c r="E218" s="201"/>
      <c r="F218" s="202"/>
      <c r="G218" s="212"/>
      <c r="H218" s="212"/>
    </row>
    <row r="219" spans="1:8" ht="112.5" customHeight="1">
      <c r="A219" s="199"/>
      <c r="B219" s="199"/>
      <c r="C219" s="199"/>
      <c r="D219" s="204"/>
      <c r="E219" s="201"/>
      <c r="F219" s="202"/>
      <c r="G219" s="212"/>
      <c r="H219" s="212"/>
    </row>
    <row r="220" spans="1:8" ht="17.25" customHeight="1">
      <c r="A220" s="199"/>
      <c r="B220" s="199"/>
      <c r="C220" s="199"/>
      <c r="D220" s="209"/>
      <c r="E220" s="201"/>
      <c r="F220" s="202"/>
      <c r="G220" s="212"/>
      <c r="H220" s="212"/>
    </row>
    <row r="221" spans="1:8" ht="17.25" customHeight="1">
      <c r="A221" s="199" t="s">
        <v>374</v>
      </c>
      <c r="B221" s="199" t="s">
        <v>26</v>
      </c>
      <c r="C221" s="199">
        <v>51</v>
      </c>
      <c r="D221" s="206" t="s">
        <v>476</v>
      </c>
      <c r="E221" s="201" t="s">
        <v>27</v>
      </c>
      <c r="F221" s="202">
        <v>1</v>
      </c>
      <c r="G221" s="210"/>
      <c r="H221" s="211">
        <f>ROUND((F221*G221),2)</f>
        <v>0</v>
      </c>
    </row>
    <row r="222" spans="1:8" ht="25.5">
      <c r="A222" s="199"/>
      <c r="B222" s="199"/>
      <c r="C222" s="199"/>
      <c r="D222" s="209" t="s">
        <v>477</v>
      </c>
      <c r="E222" s="201"/>
      <c r="F222" s="202"/>
      <c r="G222" s="212"/>
      <c r="H222" s="212"/>
    </row>
    <row r="223" spans="1:8" ht="124.5" customHeight="1">
      <c r="A223" s="199"/>
      <c r="B223" s="199"/>
      <c r="C223" s="199"/>
      <c r="D223" s="209"/>
      <c r="E223" s="201"/>
      <c r="F223" s="202"/>
      <c r="G223" s="212"/>
      <c r="H223" s="212"/>
    </row>
    <row r="224" spans="1:8" ht="17.25" customHeight="1">
      <c r="A224" s="199"/>
      <c r="B224" s="199"/>
      <c r="C224" s="199"/>
      <c r="D224" s="209"/>
      <c r="E224" s="201"/>
      <c r="F224" s="202"/>
      <c r="G224" s="212"/>
      <c r="H224" s="212"/>
    </row>
    <row r="225" spans="1:8" ht="17.25" customHeight="1">
      <c r="A225" s="199" t="s">
        <v>374</v>
      </c>
      <c r="B225" s="199" t="s">
        <v>26</v>
      </c>
      <c r="C225" s="199">
        <v>52</v>
      </c>
      <c r="D225" s="206" t="s">
        <v>478</v>
      </c>
      <c r="E225" s="201" t="s">
        <v>27</v>
      </c>
      <c r="F225" s="202">
        <v>1</v>
      </c>
      <c r="G225" s="210"/>
      <c r="H225" s="211">
        <f>ROUND((F225*G225),2)</f>
        <v>0</v>
      </c>
    </row>
    <row r="226" spans="1:8" ht="25.5">
      <c r="A226" s="199"/>
      <c r="B226" s="199"/>
      <c r="C226" s="199"/>
      <c r="D226" s="209" t="s">
        <v>479</v>
      </c>
      <c r="E226" s="201"/>
      <c r="F226" s="202"/>
      <c r="G226" s="212"/>
      <c r="H226" s="212"/>
    </row>
    <row r="227" spans="1:8" ht="123.75" customHeight="1">
      <c r="A227" s="199"/>
      <c r="B227" s="199"/>
      <c r="C227" s="199"/>
      <c r="D227" s="209"/>
      <c r="E227" s="201"/>
      <c r="F227" s="202"/>
      <c r="G227" s="212"/>
      <c r="H227" s="212"/>
    </row>
    <row r="228" spans="1:8" ht="17.25" customHeight="1">
      <c r="A228" s="199"/>
      <c r="B228" s="199"/>
      <c r="C228" s="199"/>
      <c r="D228" s="209"/>
      <c r="E228" s="201"/>
      <c r="F228" s="202"/>
      <c r="G228" s="212"/>
      <c r="H228" s="212"/>
    </row>
    <row r="229" spans="1:8">
      <c r="A229" s="199"/>
      <c r="B229" s="199"/>
      <c r="C229" s="199"/>
      <c r="D229" s="209"/>
      <c r="E229" s="201"/>
      <c r="F229" s="202"/>
      <c r="G229" s="212"/>
      <c r="H229" s="212"/>
    </row>
    <row r="230" spans="1:8">
      <c r="A230" s="199" t="s">
        <v>374</v>
      </c>
      <c r="B230" s="199" t="s">
        <v>26</v>
      </c>
      <c r="C230" s="199">
        <v>53</v>
      </c>
      <c r="D230" s="206" t="s">
        <v>480</v>
      </c>
      <c r="E230" s="201" t="s">
        <v>27</v>
      </c>
      <c r="F230" s="202">
        <v>7</v>
      </c>
      <c r="G230" s="210"/>
      <c r="H230" s="211">
        <f>ROUND((F230*G230),2)</f>
        <v>0</v>
      </c>
    </row>
    <row r="231" spans="1:8" ht="38.25">
      <c r="A231" s="199"/>
      <c r="B231" s="199"/>
      <c r="C231" s="199"/>
      <c r="D231" s="209" t="s">
        <v>481</v>
      </c>
      <c r="E231" s="201"/>
      <c r="F231" s="222"/>
      <c r="G231" s="212"/>
      <c r="H231" s="212"/>
    </row>
    <row r="232" spans="1:8" ht="66.75" customHeight="1">
      <c r="A232" s="199"/>
      <c r="B232" s="199"/>
      <c r="C232" s="199"/>
      <c r="D232" s="209"/>
      <c r="E232" s="201"/>
      <c r="F232" s="202"/>
      <c r="G232" s="212"/>
      <c r="H232" s="212"/>
    </row>
    <row r="233" spans="1:8">
      <c r="A233" s="199" t="s">
        <v>374</v>
      </c>
      <c r="B233" s="199" t="s">
        <v>26</v>
      </c>
      <c r="C233" s="199">
        <v>54</v>
      </c>
      <c r="D233" s="206" t="s">
        <v>482</v>
      </c>
      <c r="E233" s="201" t="s">
        <v>27</v>
      </c>
      <c r="F233" s="202">
        <v>2</v>
      </c>
      <c r="G233" s="210"/>
      <c r="H233" s="211">
        <f>ROUND((F233*G233),2)</f>
        <v>0</v>
      </c>
    </row>
    <row r="234" spans="1:8" ht="76.5">
      <c r="A234" s="199"/>
      <c r="B234" s="199"/>
      <c r="C234" s="199"/>
      <c r="D234" s="209" t="s">
        <v>483</v>
      </c>
      <c r="E234" s="201"/>
      <c r="F234" s="222"/>
      <c r="G234" s="212"/>
      <c r="H234" s="212"/>
    </row>
    <row r="235" spans="1:8" ht="65.25" customHeight="1">
      <c r="A235" s="199"/>
      <c r="B235" s="199"/>
      <c r="C235" s="199"/>
      <c r="D235" s="209"/>
      <c r="E235" s="201"/>
      <c r="F235" s="202"/>
      <c r="G235" s="212"/>
      <c r="H235" s="212"/>
    </row>
    <row r="236" spans="1:8" ht="16.5" customHeight="1">
      <c r="A236" s="199"/>
      <c r="B236" s="199"/>
      <c r="C236" s="199"/>
      <c r="D236" s="209"/>
      <c r="E236" s="201"/>
      <c r="F236" s="202"/>
      <c r="G236" s="212"/>
      <c r="H236" s="212"/>
    </row>
    <row r="237" spans="1:8" ht="16.5" customHeight="1">
      <c r="A237" s="199" t="s">
        <v>374</v>
      </c>
      <c r="B237" s="199" t="s">
        <v>26</v>
      </c>
      <c r="C237" s="199">
        <v>55</v>
      </c>
      <c r="D237" s="206" t="s">
        <v>484</v>
      </c>
      <c r="E237" s="201" t="s">
        <v>27</v>
      </c>
      <c r="F237" s="202">
        <v>2</v>
      </c>
      <c r="G237" s="210"/>
      <c r="H237" s="211">
        <f>ROUND((F237*G237),2)</f>
        <v>0</v>
      </c>
    </row>
    <row r="238" spans="1:8" ht="76.5">
      <c r="A238" s="199"/>
      <c r="B238" s="199"/>
      <c r="C238" s="199"/>
      <c r="D238" s="209" t="s">
        <v>485</v>
      </c>
      <c r="E238" s="201"/>
      <c r="F238" s="202"/>
      <c r="G238" s="212"/>
      <c r="H238" s="211"/>
    </row>
    <row r="239" spans="1:8" ht="16.5" customHeight="1">
      <c r="A239" s="199"/>
      <c r="B239" s="199"/>
      <c r="C239" s="199"/>
      <c r="D239" s="209"/>
      <c r="E239" s="201"/>
      <c r="F239" s="202"/>
      <c r="G239" s="212"/>
      <c r="H239" s="212"/>
    </row>
    <row r="240" spans="1:8" ht="16.5" customHeight="1">
      <c r="A240" s="199" t="s">
        <v>374</v>
      </c>
      <c r="B240" s="199" t="s">
        <v>26</v>
      </c>
      <c r="C240" s="199">
        <v>56</v>
      </c>
      <c r="D240" s="206" t="s">
        <v>486</v>
      </c>
      <c r="E240" s="201" t="s">
        <v>27</v>
      </c>
      <c r="F240" s="202">
        <v>2</v>
      </c>
      <c r="G240" s="210"/>
      <c r="H240" s="211">
        <f>ROUND((F240*G240),2)</f>
        <v>0</v>
      </c>
    </row>
    <row r="241" spans="1:8" ht="80.25" customHeight="1">
      <c r="A241" s="199"/>
      <c r="B241" s="199"/>
      <c r="C241" s="199"/>
      <c r="D241" s="209" t="s">
        <v>487</v>
      </c>
      <c r="E241" s="201"/>
      <c r="F241" s="202"/>
      <c r="G241" s="212"/>
      <c r="H241" s="212"/>
    </row>
    <row r="242" spans="1:8" ht="16.5" customHeight="1">
      <c r="A242" s="199"/>
      <c r="B242" s="199"/>
      <c r="C242" s="199"/>
      <c r="D242" s="209"/>
      <c r="E242" s="201"/>
      <c r="F242" s="202"/>
      <c r="G242" s="212"/>
      <c r="H242" s="212"/>
    </row>
    <row r="243" spans="1:8" ht="16.5" customHeight="1">
      <c r="A243" s="199" t="s">
        <v>374</v>
      </c>
      <c r="B243" s="199" t="s">
        <v>26</v>
      </c>
      <c r="C243" s="199">
        <v>57</v>
      </c>
      <c r="D243" s="206" t="s">
        <v>488</v>
      </c>
      <c r="E243" s="201" t="s">
        <v>27</v>
      </c>
      <c r="F243" s="202">
        <v>3</v>
      </c>
      <c r="G243" s="210"/>
      <c r="H243" s="211">
        <f>ROUND((F243*G243),2)</f>
        <v>0</v>
      </c>
    </row>
    <row r="244" spans="1:8" ht="51">
      <c r="A244" s="199"/>
      <c r="B244" s="199"/>
      <c r="C244" s="199"/>
      <c r="D244" s="209" t="s">
        <v>489</v>
      </c>
      <c r="E244" s="201"/>
      <c r="F244" s="202"/>
      <c r="G244" s="212"/>
      <c r="H244" s="212"/>
    </row>
    <row r="245" spans="1:8" ht="16.5" customHeight="1">
      <c r="A245" s="199"/>
      <c r="B245" s="199"/>
      <c r="C245" s="199"/>
      <c r="D245" s="209"/>
      <c r="E245" s="201"/>
      <c r="F245" s="202"/>
      <c r="G245" s="212"/>
      <c r="H245" s="212"/>
    </row>
    <row r="246" spans="1:8" ht="16.5" customHeight="1">
      <c r="A246" s="199" t="s">
        <v>374</v>
      </c>
      <c r="B246" s="199" t="s">
        <v>26</v>
      </c>
      <c r="C246" s="199">
        <v>58</v>
      </c>
      <c r="D246" s="206" t="s">
        <v>490</v>
      </c>
      <c r="E246" s="201" t="s">
        <v>27</v>
      </c>
      <c r="F246" s="202">
        <v>3</v>
      </c>
      <c r="G246" s="210"/>
      <c r="H246" s="211">
        <f>ROUND((F246*G246),2)</f>
        <v>0</v>
      </c>
    </row>
    <row r="247" spans="1:8" ht="38.25">
      <c r="A247" s="199"/>
      <c r="B247" s="199"/>
      <c r="C247" s="199"/>
      <c r="D247" s="209" t="s">
        <v>491</v>
      </c>
      <c r="E247" s="201"/>
      <c r="F247" s="202"/>
      <c r="G247" s="212"/>
      <c r="H247" s="212"/>
    </row>
    <row r="248" spans="1:8" ht="16.5" customHeight="1">
      <c r="A248" s="199"/>
      <c r="B248" s="199"/>
      <c r="C248" s="199"/>
      <c r="D248" s="209"/>
      <c r="E248" s="201"/>
      <c r="F248" s="202"/>
      <c r="G248" s="212"/>
      <c r="H248" s="212"/>
    </row>
    <row r="249" spans="1:8" ht="16.5" customHeight="1">
      <c r="A249" s="199" t="s">
        <v>374</v>
      </c>
      <c r="B249" s="199" t="s">
        <v>26</v>
      </c>
      <c r="C249" s="199">
        <v>59</v>
      </c>
      <c r="D249" s="206" t="s">
        <v>492</v>
      </c>
      <c r="E249" s="201" t="s">
        <v>27</v>
      </c>
      <c r="F249" s="202">
        <v>2</v>
      </c>
      <c r="G249" s="210"/>
      <c r="H249" s="211">
        <f>ROUND((F249*G249),2)</f>
        <v>0</v>
      </c>
    </row>
    <row r="250" spans="1:8" ht="38.25">
      <c r="A250" s="199"/>
      <c r="B250" s="199"/>
      <c r="C250" s="199"/>
      <c r="D250" s="209" t="s">
        <v>493</v>
      </c>
      <c r="E250" s="201"/>
      <c r="F250" s="202"/>
      <c r="G250" s="212"/>
      <c r="H250" s="212"/>
    </row>
    <row r="251" spans="1:8" ht="16.5" customHeight="1">
      <c r="A251" s="199"/>
      <c r="B251" s="199"/>
      <c r="C251" s="199"/>
      <c r="D251" s="209"/>
      <c r="E251" s="201"/>
      <c r="F251" s="202"/>
      <c r="G251" s="212"/>
      <c r="H251" s="212"/>
    </row>
    <row r="252" spans="1:8" ht="16.5" customHeight="1">
      <c r="A252" s="199" t="s">
        <v>374</v>
      </c>
      <c r="B252" s="199" t="s">
        <v>26</v>
      </c>
      <c r="C252" s="199">
        <v>60</v>
      </c>
      <c r="D252" s="206" t="s">
        <v>494</v>
      </c>
      <c r="E252" s="201" t="s">
        <v>27</v>
      </c>
      <c r="F252" s="202">
        <v>4</v>
      </c>
      <c r="G252" s="210"/>
      <c r="H252" s="211">
        <f>ROUND((F252*G252),2)</f>
        <v>0</v>
      </c>
    </row>
    <row r="253" spans="1:8" ht="69.75" customHeight="1">
      <c r="A253" s="199"/>
      <c r="B253" s="199"/>
      <c r="C253" s="199"/>
      <c r="D253" s="209" t="s">
        <v>495</v>
      </c>
      <c r="E253" s="201"/>
      <c r="F253" s="202"/>
      <c r="G253" s="212"/>
      <c r="H253" s="212"/>
    </row>
    <row r="254" spans="1:8" ht="16.5" customHeight="1">
      <c r="A254" s="199"/>
      <c r="B254" s="199"/>
      <c r="C254" s="199"/>
      <c r="D254" s="209"/>
      <c r="E254" s="201"/>
      <c r="F254" s="202"/>
      <c r="G254" s="212"/>
      <c r="H254" s="212"/>
    </row>
    <row r="255" spans="1:8" ht="16.5" customHeight="1">
      <c r="A255" s="199" t="s">
        <v>374</v>
      </c>
      <c r="B255" s="199" t="s">
        <v>26</v>
      </c>
      <c r="C255" s="199">
        <v>61</v>
      </c>
      <c r="D255" s="206" t="s">
        <v>496</v>
      </c>
      <c r="E255" s="201" t="s">
        <v>27</v>
      </c>
      <c r="F255" s="202">
        <v>1</v>
      </c>
      <c r="G255" s="210"/>
      <c r="H255" s="211">
        <f>ROUND((F255*G255),2)</f>
        <v>0</v>
      </c>
    </row>
    <row r="256" spans="1:8" ht="53.25" customHeight="1">
      <c r="A256" s="199"/>
      <c r="B256" s="199"/>
      <c r="C256" s="199"/>
      <c r="D256" s="209" t="s">
        <v>497</v>
      </c>
      <c r="E256" s="201"/>
      <c r="F256" s="202"/>
      <c r="G256" s="212"/>
      <c r="H256" s="212"/>
    </row>
    <row r="257" spans="1:8">
      <c r="A257" s="199"/>
      <c r="B257" s="199"/>
      <c r="C257" s="199"/>
      <c r="D257" s="209"/>
      <c r="E257" s="201"/>
      <c r="F257" s="202"/>
      <c r="G257" s="212"/>
      <c r="H257" s="212"/>
    </row>
    <row r="258" spans="1:8">
      <c r="A258" s="199" t="s">
        <v>374</v>
      </c>
      <c r="B258" s="199" t="s">
        <v>26</v>
      </c>
      <c r="C258" s="199">
        <v>62</v>
      </c>
      <c r="D258" s="206" t="s">
        <v>498</v>
      </c>
      <c r="E258" s="201"/>
      <c r="F258" s="202"/>
      <c r="G258" s="212"/>
      <c r="H258" s="212"/>
    </row>
    <row r="259" spans="1:8" ht="102">
      <c r="A259" s="199"/>
      <c r="B259" s="199"/>
      <c r="C259" s="199"/>
      <c r="D259" s="209" t="s">
        <v>499</v>
      </c>
      <c r="E259" s="201" t="s">
        <v>27</v>
      </c>
      <c r="F259" s="202">
        <v>8</v>
      </c>
      <c r="G259" s="210"/>
      <c r="H259" s="211">
        <f>ROUND((F259*G259),2)</f>
        <v>0</v>
      </c>
    </row>
    <row r="260" spans="1:8">
      <c r="A260" s="199" t="s">
        <v>374</v>
      </c>
      <c r="B260" s="199" t="s">
        <v>26</v>
      </c>
      <c r="C260" s="199">
        <v>63</v>
      </c>
      <c r="D260" s="223" t="s">
        <v>500</v>
      </c>
      <c r="E260" s="201"/>
      <c r="F260" s="202"/>
      <c r="G260" s="212"/>
      <c r="H260" s="211"/>
    </row>
    <row r="261" spans="1:8" ht="38.25">
      <c r="A261" s="199"/>
      <c r="B261" s="199"/>
      <c r="C261" s="199"/>
      <c r="D261" s="224" t="s">
        <v>501</v>
      </c>
      <c r="E261" s="201" t="s">
        <v>27</v>
      </c>
      <c r="F261" s="202">
        <v>5</v>
      </c>
      <c r="G261" s="210"/>
      <c r="H261" s="211">
        <f>ROUND((F261*G261),2)</f>
        <v>0</v>
      </c>
    </row>
    <row r="262" spans="1:8">
      <c r="A262" s="199" t="s">
        <v>374</v>
      </c>
      <c r="B262" s="199" t="s">
        <v>26</v>
      </c>
      <c r="C262" s="199">
        <v>64</v>
      </c>
      <c r="D262" s="223" t="s">
        <v>502</v>
      </c>
      <c r="E262" s="201"/>
      <c r="F262" s="202"/>
      <c r="G262" s="212"/>
      <c r="H262" s="211"/>
    </row>
    <row r="263" spans="1:8" ht="98.25" customHeight="1">
      <c r="A263" s="199"/>
      <c r="B263" s="199"/>
      <c r="C263" s="199"/>
      <c r="D263" s="224" t="s">
        <v>503</v>
      </c>
      <c r="E263" s="201" t="s">
        <v>27</v>
      </c>
      <c r="F263" s="202">
        <v>4</v>
      </c>
      <c r="G263" s="210"/>
      <c r="H263" s="211">
        <f>ROUND((F263*G263),2)</f>
        <v>0</v>
      </c>
    </row>
    <row r="264" spans="1:8" ht="30.75" customHeight="1">
      <c r="A264" s="199"/>
      <c r="B264" s="199"/>
      <c r="C264" s="199"/>
      <c r="D264" s="209" t="s">
        <v>504</v>
      </c>
      <c r="E264" s="201"/>
      <c r="F264" s="202"/>
      <c r="G264" s="212" t="s">
        <v>505</v>
      </c>
      <c r="H264" s="225">
        <f>SUM(H29:H263)</f>
        <v>0</v>
      </c>
    </row>
  </sheetData>
  <sheetProtection algorithmName="SHA-512" hashValue="ggCyCgv+B+vnqA0OPoKAbk1ZRQ2r+jHr25uMWwxGMWiAlYvzh7whQ165tZ90FnEMrKWkY/rx44tua8H4tjiSOQ==" saltValue="kNy/bNrsxTGfpSpIDOwKDQ==" spinCount="100000" sheet="1" objects="1" scenarios="1"/>
  <pageMargins left="0.70866141732283472" right="0.70866141732283472" top="0.74803149606299213" bottom="0.74803149606299213"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_REKAPITULACIJA</vt:lpstr>
      <vt:lpstr>_SPLOŠNI TEKST</vt:lpstr>
      <vt:lpstr>3.0 13 EI MULTIMEDIJSKA OPREMA</vt:lpstr>
      <vt:lpstr>3.0 18-21 EI IT, AKTIVNA OPREMA</vt:lpstr>
      <vt:lpstr>11.2.1 NO TIPSKA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Blaž Lozej</cp:lastModifiedBy>
  <cp:lastPrinted>2025-04-17T12:59:19Z</cp:lastPrinted>
  <dcterms:created xsi:type="dcterms:W3CDTF">2025-04-06T12:19:35Z</dcterms:created>
  <dcterms:modified xsi:type="dcterms:W3CDTF">2025-04-17T13:02:20Z</dcterms:modified>
  <cp:category/>
</cp:coreProperties>
</file>