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2895" windowHeight="9600"/>
  </bookViews>
  <sheets>
    <sheet name="KVADRATURE" sheetId="6" r:id="rId1"/>
  </sheets>
  <definedNames>
    <definedName name="_xlnm.Print_Area" localSheetId="0">KVADRATURE!$A:$F</definedName>
    <definedName name="_xlnm.Print_Titles" localSheetId="0">KVADRATURE!$1:$2</definedName>
  </definedNames>
  <calcPr calcId="124519"/>
</workbook>
</file>

<file path=xl/calcChain.xml><?xml version="1.0" encoding="utf-8"?>
<calcChain xmlns="http://schemas.openxmlformats.org/spreadsheetml/2006/main">
  <c r="F23" i="6"/>
  <c r="E6"/>
  <c r="D6"/>
  <c r="E47"/>
  <c r="E32" s="1"/>
  <c r="E7" s="1"/>
  <c r="E53"/>
  <c r="E61"/>
  <c r="E69"/>
  <c r="E73"/>
  <c r="E86"/>
  <c r="E92"/>
  <c r="E96"/>
  <c r="E106"/>
  <c r="E111"/>
  <c r="E117"/>
  <c r="E127"/>
  <c r="E132"/>
  <c r="E144"/>
  <c r="F148"/>
  <c r="F140"/>
  <c r="D125"/>
  <c r="D12" s="1"/>
  <c r="D104"/>
  <c r="D11" s="1"/>
  <c r="F92"/>
  <c r="D84"/>
  <c r="D10" s="1"/>
  <c r="F69"/>
  <c r="D67"/>
  <c r="D9" s="1"/>
  <c r="F63"/>
  <c r="F61" s="1"/>
  <c r="D61"/>
  <c r="D53"/>
  <c r="D32"/>
  <c r="D7" s="1"/>
  <c r="D8" l="1"/>
  <c r="D13" s="1"/>
  <c r="F47"/>
  <c r="F144"/>
  <c r="F55"/>
  <c r="F53" s="1"/>
  <c r="F8" s="1"/>
  <c r="E8"/>
  <c r="F86"/>
  <c r="F136"/>
  <c r="F42"/>
  <c r="F111"/>
  <c r="F132"/>
  <c r="E84"/>
  <c r="E10" s="1"/>
  <c r="F96"/>
  <c r="F117"/>
  <c r="F25"/>
  <c r="F6" s="1"/>
  <c r="F106"/>
  <c r="F127"/>
  <c r="F73"/>
  <c r="F67" s="1"/>
  <c r="F9" s="1"/>
  <c r="E125"/>
  <c r="E12" s="1"/>
  <c r="E67"/>
  <c r="E9" s="1"/>
  <c r="E104"/>
  <c r="E11" s="1"/>
  <c r="F34"/>
  <c r="F32" l="1"/>
  <c r="F7" s="1"/>
  <c r="E13"/>
  <c r="F84"/>
  <c r="F10" s="1"/>
  <c r="F125"/>
  <c r="F12" s="1"/>
  <c r="F104"/>
  <c r="F11" s="1"/>
  <c r="F13" l="1"/>
</calcChain>
</file>

<file path=xl/sharedStrings.xml><?xml version="1.0" encoding="utf-8"?>
<sst xmlns="http://schemas.openxmlformats.org/spreadsheetml/2006/main" count="199" uniqueCount="138">
  <si>
    <t>KABINET ŽUPANA</t>
  </si>
  <si>
    <t>Odsek za mednarodne odnose in protokol</t>
  </si>
  <si>
    <t>Odsek za odnose z javnostjo</t>
  </si>
  <si>
    <t>Odsek za pobude meščanov</t>
  </si>
  <si>
    <t>Odsek za sodne in upravne postopke</t>
  </si>
  <si>
    <t>Vodja službe</t>
  </si>
  <si>
    <t>ODSEK ZA UPRAVLJANJE S KADRI</t>
  </si>
  <si>
    <t>ODSEK ZA SPLOŠNE ZADEVE</t>
  </si>
  <si>
    <t>Referat za vzdrževanje upravnih prostorov</t>
  </si>
  <si>
    <t>Glavna pisarna</t>
  </si>
  <si>
    <t>SLUŽBA ZA RAZVOJNE PROJEKTE IN INVESTICIJE</t>
  </si>
  <si>
    <t>Odsek za investicije</t>
  </si>
  <si>
    <t>Odsek za razv.projekte</t>
  </si>
  <si>
    <t>SLUŽBA ZA ORGANIZIRANJE DELA MESTNEGA SVETA</t>
  </si>
  <si>
    <t>ODDELEK ZA RAVNANJE Z NEPREMIČNINAMI</t>
  </si>
  <si>
    <t>Odsek za razpolaganje z nepremičninami</t>
  </si>
  <si>
    <t>Referat za upravljanje s plosnovnimi prostori MOL</t>
  </si>
  <si>
    <t>Odsek za ev.nepremičnin in ZK urejanje</t>
  </si>
  <si>
    <t>Odsek za geodetske storitve</t>
  </si>
  <si>
    <t>Odsek za urbano ekonomiko</t>
  </si>
  <si>
    <t>DIREKTORAT</t>
  </si>
  <si>
    <t>PODROČJE ENERGETSKEGA UPRAVLJANJA</t>
  </si>
  <si>
    <t>ODDELEK ZA FINANCE IN RAČUNOVODSTVO</t>
  </si>
  <si>
    <t>vodja oddelka</t>
  </si>
  <si>
    <t>Odsek za proračun</t>
  </si>
  <si>
    <t>Odsek za računovodstvo</t>
  </si>
  <si>
    <t>ODDELEK ZA ZDRAVJE IN SOCIALNO VARSTVO</t>
  </si>
  <si>
    <t>Odsek za zdravje</t>
  </si>
  <si>
    <t>Odsek za socialno varstvo</t>
  </si>
  <si>
    <t>SLUŽBA ZA NOTRANJO REVIZIJO</t>
  </si>
  <si>
    <t>SLUŽBA ZA JAVNA NAROČILA</t>
  </si>
  <si>
    <t>Odsek za javno naročanje</t>
  </si>
  <si>
    <t>MANSARDA</t>
  </si>
  <si>
    <t>1.NADSTROPJE</t>
  </si>
  <si>
    <t>PRITLIČJE</t>
  </si>
  <si>
    <t>2.NADSTROPJE</t>
  </si>
  <si>
    <t>3.NADSTROPJE</t>
  </si>
  <si>
    <t xml:space="preserve">vodja službe </t>
  </si>
  <si>
    <t>PODROČJE</t>
  </si>
  <si>
    <t>ŠT. PISARN</t>
  </si>
  <si>
    <t>1.</t>
  </si>
  <si>
    <t>1.1</t>
  </si>
  <si>
    <t>1.2</t>
  </si>
  <si>
    <t>1.3</t>
  </si>
  <si>
    <t>2.</t>
  </si>
  <si>
    <t>2.1</t>
  </si>
  <si>
    <t>2.2</t>
  </si>
  <si>
    <t>2.3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</si>
  <si>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</si>
  <si>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</si>
  <si>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</si>
  <si>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</si>
  <si>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</si>
  <si>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</si>
  <si>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</si>
  <si>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</si>
  <si>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</si>
  <si>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</si>
  <si>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</si>
  <si>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7.1</t>
  </si>
  <si>
    <t>7.2</t>
  </si>
  <si>
    <t>7.4</t>
  </si>
  <si>
    <t>7.3</t>
  </si>
  <si>
    <t>7.5</t>
  </si>
  <si>
    <t>7.6</t>
  </si>
  <si>
    <t>SLUŽBA ZA PRAVNE ZADEVE</t>
  </si>
  <si>
    <t>Odsek za pripravo in pregled pravnih aktov</t>
  </si>
  <si>
    <t>11.1</t>
  </si>
  <si>
    <t>11.2</t>
  </si>
  <si>
    <t>11.3</t>
  </si>
  <si>
    <t>13.1</t>
  </si>
  <si>
    <t>13.2</t>
  </si>
  <si>
    <t>4.1</t>
  </si>
  <si>
    <t>4.2</t>
  </si>
  <si>
    <t>5.1</t>
  </si>
  <si>
    <t>5.2</t>
  </si>
  <si>
    <t>5.3</t>
  </si>
  <si>
    <t>10.1</t>
  </si>
  <si>
    <t>10.2</t>
  </si>
  <si>
    <t>LPP-KAVALIR</t>
  </si>
  <si>
    <t>1. NADSTROPJE</t>
  </si>
  <si>
    <t>3. NADSTROPJE</t>
  </si>
  <si>
    <t>2. NADSTROPJE</t>
  </si>
  <si>
    <t>4.3</t>
  </si>
  <si>
    <t>OBSTOJEČA LOKACIJA</t>
  </si>
  <si>
    <t>IZVEN PALAČE KRESIJA</t>
  </si>
  <si>
    <t>MEDETAŽA, KOTA +1,02</t>
  </si>
  <si>
    <t>MEDETAŽA, KOTA +2,70</t>
  </si>
  <si>
    <t>N1</t>
  </si>
  <si>
    <t>SKUPNI PROSTORI</t>
  </si>
  <si>
    <t>Vodja oddelka</t>
  </si>
  <si>
    <t>Skupni prostori oddelka</t>
  </si>
  <si>
    <t>skupni prostori odseka</t>
  </si>
  <si>
    <t>skupni prostori službe</t>
  </si>
  <si>
    <t>direktorat</t>
  </si>
  <si>
    <t>skupni prostori oddelka</t>
  </si>
  <si>
    <t>N2</t>
  </si>
  <si>
    <t>skupni prosotri kabineta</t>
  </si>
  <si>
    <t>N3</t>
  </si>
  <si>
    <t>skupni prostori kabineta</t>
  </si>
  <si>
    <t>OS1</t>
  </si>
  <si>
    <t>KOPIRNICA</t>
  </si>
  <si>
    <t>OS2</t>
  </si>
  <si>
    <t>KNJIŽNICA</t>
  </si>
  <si>
    <t>OS3</t>
  </si>
  <si>
    <t>TIC</t>
  </si>
  <si>
    <t>OS4</t>
  </si>
  <si>
    <t>GALERIJA KRESIJA</t>
  </si>
  <si>
    <t>OS5</t>
  </si>
  <si>
    <t>PRODAJNI PROSTOR</t>
  </si>
  <si>
    <t>OS6</t>
  </si>
  <si>
    <t>JAVNE SANITARIJE</t>
  </si>
  <si>
    <t>OSTALI PROGRAM</t>
  </si>
  <si>
    <t>OS7</t>
  </si>
  <si>
    <t>P</t>
  </si>
  <si>
    <t>skupni prosotri odseka</t>
  </si>
  <si>
    <t>Telefonska centrala</t>
  </si>
  <si>
    <t>4.4</t>
  </si>
  <si>
    <t>skupni prostori področja</t>
  </si>
  <si>
    <t>N4</t>
  </si>
  <si>
    <t>KLET</t>
  </si>
  <si>
    <t>TEHNIČNI PROSTORI</t>
  </si>
  <si>
    <t>TP</t>
  </si>
  <si>
    <t>PS</t>
  </si>
  <si>
    <t>PRIROČNA SKLADIŠČA</t>
  </si>
  <si>
    <t>AR</t>
  </si>
  <si>
    <t>ARHIVSKI PROSTORI</t>
  </si>
  <si>
    <t>K</t>
  </si>
  <si>
    <t>POVRŠINE [m²]</t>
  </si>
  <si>
    <t>ŠT. ZAPOSLENIH</t>
  </si>
  <si>
    <t>REKAPITULACIJA</t>
  </si>
  <si>
    <t>MEDETAŽA</t>
  </si>
  <si>
    <t>NETO POVRŠINE</t>
  </si>
  <si>
    <t>BRUTO POVRŠINE</t>
  </si>
  <si>
    <t>SKUPAJ</t>
  </si>
  <si>
    <t>pisarniški prostori službe</t>
  </si>
  <si>
    <t>pisarniški prostori področja</t>
  </si>
  <si>
    <t>pisarniški prostori odseka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</si>
</sst>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3" tint="0.39997558519241921"/>
      <name val="Calibri"/>
      <family val="2"/>
      <charset val="238"/>
      <scheme val="minor"/>
    </font>
    <font>
      <sz val="11"/>
      <color theme="6" tint="-0.499984740745262"/>
      <name val="Calibri"/>
      <family val="2"/>
      <charset val="238"/>
      <scheme val="minor"/>
    </font>
    <font>
      <sz val="14"/>
      <color theme="0" tint="-0.499984740745262"/>
      <name val="Calibri"/>
      <family val="2"/>
      <charset val="238"/>
      <scheme val="minor"/>
    </font>
    <font>
      <b/>
      <sz val="14"/>
      <color theme="0" tint="-0.499984740745262"/>
      <name val="Calibri"/>
      <family val="2"/>
      <charset val="238"/>
      <scheme val="minor"/>
    </font>
    <font>
      <strike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</fonts>
  <fills count="22">
    <fill>
      <patternFill patternType="none"/>
    </fill>
    <fill>
      <patternFill patternType="gray125"/>
    </fill>
    <fill>
      <patternFill patternType="solid">
        <fgColor rgb="FFFFF0DC"/>
        <bgColor indexed="64"/>
      </patternFill>
    </fill>
    <fill>
      <patternFill patternType="solid">
        <fgColor rgb="FFFBF3D9"/>
        <bgColor indexed="64"/>
      </patternFill>
    </fill>
    <fill>
      <patternFill patternType="solid">
        <fgColor rgb="FFDAEBEF"/>
        <bgColor indexed="64"/>
      </patternFill>
    </fill>
    <fill>
      <patternFill patternType="solid">
        <fgColor rgb="FFF9ECF1"/>
        <bgColor indexed="64"/>
      </patternFill>
    </fill>
    <fill>
      <patternFill patternType="solid">
        <fgColor rgb="FFF1E0E0"/>
        <bgColor indexed="64"/>
      </patternFill>
    </fill>
    <fill>
      <patternFill patternType="solid">
        <fgColor rgb="FFDEDFED"/>
        <bgColor indexed="64"/>
      </patternFill>
    </fill>
    <fill>
      <patternFill patternType="solid">
        <fgColor rgb="FFEEE3EB"/>
        <bgColor indexed="64"/>
      </patternFill>
    </fill>
    <fill>
      <patternFill patternType="solid">
        <fgColor rgb="FFDBE2EE"/>
        <bgColor indexed="64"/>
      </patternFill>
    </fill>
    <fill>
      <patternFill patternType="solid">
        <fgColor rgb="FFD2D2D2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E6F0DC"/>
        <bgColor indexed="64"/>
      </patternFill>
    </fill>
    <fill>
      <patternFill patternType="solid">
        <fgColor rgb="FFDCF0E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6EEE6"/>
        <bgColor indexed="64"/>
      </patternFill>
    </fill>
    <fill>
      <patternFill patternType="solid">
        <fgColor rgb="FFF0FAFF"/>
        <bgColor indexed="64"/>
      </patternFill>
    </fill>
    <fill>
      <patternFill patternType="solid">
        <fgColor rgb="FFDCF0FA"/>
        <bgColor indexed="64"/>
      </patternFill>
    </fill>
    <fill>
      <patternFill patternType="solid">
        <fgColor rgb="FFFFFAD2"/>
        <bgColor indexed="64"/>
      </patternFill>
    </fill>
    <fill>
      <patternFill patternType="solid">
        <fgColor rgb="FFEDE7EF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D8E2EE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2" fillId="0" borderId="0" xfId="0" applyFont="1"/>
    <xf numFmtId="0" fontId="1" fillId="0" borderId="0" xfId="0" applyFont="1"/>
    <xf numFmtId="0" fontId="2" fillId="0" borderId="0" xfId="0" applyFont="1" applyFill="1"/>
    <xf numFmtId="0" fontId="0" fillId="0" borderId="0" xfId="0" applyFill="1"/>
    <xf numFmtId="0" fontId="0" fillId="0" borderId="0" xfId="0" applyFont="1" applyFill="1" applyAlignment="1">
      <alignment horizontal="right"/>
    </xf>
    <xf numFmtId="0" fontId="0" fillId="0" borderId="0" xfId="0" applyFill="1" applyAlignment="1">
      <alignment horizontal="right"/>
    </xf>
    <xf numFmtId="0" fontId="1" fillId="0" borderId="0" xfId="0" applyNumberFormat="1" applyFont="1" applyAlignment="1">
      <alignment horizontal="right" wrapText="1"/>
    </xf>
    <xf numFmtId="49" fontId="3" fillId="0" borderId="0" xfId="0" applyNumberFormat="1" applyFont="1" applyAlignment="1">
      <alignment horizontal="right"/>
    </xf>
    <xf numFmtId="0" fontId="1" fillId="0" borderId="0" xfId="0" applyFont="1" applyFill="1"/>
    <xf numFmtId="49" fontId="3" fillId="0" borderId="0" xfId="0" applyNumberFormat="1" applyFont="1" applyFill="1" applyAlignment="1">
      <alignment horizontal="right"/>
    </xf>
    <xf numFmtId="0" fontId="0" fillId="0" borderId="0" xfId="0" applyAlignment="1">
      <alignment horizontal="center" wrapText="1"/>
    </xf>
    <xf numFmtId="0" fontId="6" fillId="0" borderId="0" xfId="0" applyFont="1"/>
    <xf numFmtId="0" fontId="7" fillId="0" borderId="0" xfId="0" applyFont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3" borderId="0" xfId="0" applyFont="1" applyFill="1" applyAlignment="1">
      <alignment horizontal="right"/>
    </xf>
    <xf numFmtId="0" fontId="1" fillId="3" borderId="0" xfId="0" applyFont="1" applyFill="1"/>
    <xf numFmtId="0" fontId="1" fillId="3" borderId="0" xfId="0" applyFont="1" applyFill="1" applyAlignment="1">
      <alignment horizontal="right"/>
    </xf>
    <xf numFmtId="0" fontId="2" fillId="4" borderId="0" xfId="0" applyFont="1" applyFill="1" applyAlignment="1">
      <alignment horizontal="right"/>
    </xf>
    <xf numFmtId="0" fontId="1" fillId="4" borderId="0" xfId="0" applyFont="1" applyFill="1"/>
    <xf numFmtId="0" fontId="1" fillId="4" borderId="0" xfId="0" applyFont="1" applyFill="1" applyAlignment="1">
      <alignment horizontal="right"/>
    </xf>
    <xf numFmtId="0" fontId="2" fillId="5" borderId="0" xfId="0" applyFont="1" applyFill="1"/>
    <xf numFmtId="0" fontId="2" fillId="5" borderId="0" xfId="0" applyFont="1" applyFill="1" applyAlignment="1">
      <alignment horizontal="right"/>
    </xf>
    <xf numFmtId="0" fontId="1" fillId="5" borderId="0" xfId="0" applyFont="1" applyFill="1"/>
    <xf numFmtId="0" fontId="1" fillId="5" borderId="0" xfId="0" applyFont="1" applyFill="1" applyAlignment="1">
      <alignment horizontal="right"/>
    </xf>
    <xf numFmtId="0" fontId="2" fillId="6" borderId="0" xfId="0" applyFont="1" applyFill="1"/>
    <xf numFmtId="0" fontId="2" fillId="6" borderId="0" xfId="0" applyFont="1" applyFill="1" applyAlignment="1">
      <alignment horizontal="right"/>
    </xf>
    <xf numFmtId="0" fontId="1" fillId="6" borderId="0" xfId="0" applyFont="1" applyFill="1"/>
    <xf numFmtId="0" fontId="1" fillId="6" borderId="0" xfId="0" applyFont="1" applyFill="1" applyAlignment="1">
      <alignment horizontal="right"/>
    </xf>
    <xf numFmtId="0" fontId="2" fillId="7" borderId="0" xfId="0" applyFont="1" applyFill="1"/>
    <xf numFmtId="0" fontId="2" fillId="7" borderId="0" xfId="0" applyFont="1" applyFill="1" applyAlignment="1">
      <alignment horizontal="right"/>
    </xf>
    <xf numFmtId="0" fontId="1" fillId="7" borderId="0" xfId="0" applyFont="1" applyFill="1"/>
    <xf numFmtId="0" fontId="1" fillId="7" borderId="0" xfId="0" applyFont="1" applyFill="1" applyAlignment="1">
      <alignment horizontal="right"/>
    </xf>
    <xf numFmtId="0" fontId="2" fillId="8" borderId="0" xfId="0" applyFont="1" applyFill="1"/>
    <xf numFmtId="0" fontId="2" fillId="8" borderId="0" xfId="0" applyFont="1" applyFill="1" applyAlignment="1">
      <alignment horizontal="right"/>
    </xf>
    <xf numFmtId="0" fontId="1" fillId="8" borderId="0" xfId="0" applyFont="1" applyFill="1"/>
    <xf numFmtId="0" fontId="1" fillId="8" borderId="0" xfId="0" applyFont="1" applyFill="1" applyAlignment="1">
      <alignment horizontal="right"/>
    </xf>
    <xf numFmtId="0" fontId="2" fillId="9" borderId="0" xfId="0" applyFont="1" applyFill="1"/>
    <xf numFmtId="0" fontId="2" fillId="9" borderId="0" xfId="0" applyFont="1" applyFill="1" applyAlignment="1">
      <alignment horizontal="right"/>
    </xf>
    <xf numFmtId="0" fontId="1" fillId="9" borderId="0" xfId="0" applyFont="1" applyFill="1"/>
    <xf numFmtId="0" fontId="1" fillId="9" borderId="0" xfId="0" applyFont="1" applyFill="1" applyAlignment="1">
      <alignment horizontal="right"/>
    </xf>
    <xf numFmtId="0" fontId="2" fillId="10" borderId="0" xfId="0" applyFont="1" applyFill="1"/>
    <xf numFmtId="0" fontId="2" fillId="10" borderId="0" xfId="0" applyFont="1" applyFill="1" applyAlignment="1">
      <alignment horizontal="right"/>
    </xf>
    <xf numFmtId="0" fontId="2" fillId="11" borderId="0" xfId="0" applyFont="1" applyFill="1"/>
    <xf numFmtId="0" fontId="2" fillId="11" borderId="0" xfId="0" applyFont="1" applyFill="1" applyAlignment="1">
      <alignment horizontal="right"/>
    </xf>
    <xf numFmtId="0" fontId="1" fillId="11" borderId="0" xfId="0" applyFont="1" applyFill="1"/>
    <xf numFmtId="0" fontId="1" fillId="11" borderId="0" xfId="0" applyFont="1" applyFill="1" applyAlignment="1">
      <alignment horizontal="right"/>
    </xf>
    <xf numFmtId="0" fontId="2" fillId="12" borderId="0" xfId="0" applyFont="1" applyFill="1" applyAlignment="1">
      <alignment horizontal="right"/>
    </xf>
    <xf numFmtId="0" fontId="2" fillId="12" borderId="0" xfId="0" applyFont="1" applyFill="1"/>
    <xf numFmtId="0" fontId="1" fillId="12" borderId="0" xfId="0" applyFont="1" applyFill="1"/>
    <xf numFmtId="0" fontId="1" fillId="12" borderId="0" xfId="0" applyFont="1" applyFill="1" applyAlignment="1">
      <alignment horizontal="right"/>
    </xf>
    <xf numFmtId="0" fontId="2" fillId="13" borderId="0" xfId="0" applyFont="1" applyFill="1"/>
    <xf numFmtId="0" fontId="2" fillId="13" borderId="0" xfId="0" applyFont="1" applyFill="1" applyAlignment="1">
      <alignment horizontal="right"/>
    </xf>
    <xf numFmtId="0" fontId="1" fillId="13" borderId="0" xfId="0" applyFont="1" applyFill="1"/>
    <xf numFmtId="0" fontId="1" fillId="13" borderId="0" xfId="0" applyFont="1" applyFill="1" applyAlignment="1">
      <alignment horizontal="right"/>
    </xf>
    <xf numFmtId="49" fontId="8" fillId="14" borderId="0" xfId="0" applyNumberFormat="1" applyFont="1" applyFill="1" applyAlignment="1">
      <alignment horizontal="right"/>
    </xf>
    <xf numFmtId="0" fontId="9" fillId="14" borderId="0" xfId="0" applyFont="1" applyFill="1"/>
    <xf numFmtId="0" fontId="8" fillId="14" borderId="0" xfId="0" applyFont="1" applyFill="1" applyAlignment="1">
      <alignment horizontal="right"/>
    </xf>
    <xf numFmtId="0" fontId="8" fillId="14" borderId="0" xfId="0" applyNumberFormat="1" applyFont="1" applyFill="1" applyAlignment="1">
      <alignment horizontal="right" wrapText="1"/>
    </xf>
    <xf numFmtId="0" fontId="6" fillId="0" borderId="0" xfId="0" applyFont="1" applyAlignment="1">
      <alignment wrapText="1"/>
    </xf>
    <xf numFmtId="0" fontId="2" fillId="15" borderId="0" xfId="0" applyFont="1" applyFill="1"/>
    <xf numFmtId="0" fontId="9" fillId="0" borderId="0" xfId="0" applyFont="1" applyFill="1"/>
    <xf numFmtId="49" fontId="8" fillId="0" borderId="0" xfId="0" applyNumberFormat="1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8" fillId="0" borderId="0" xfId="0" applyNumberFormat="1" applyFont="1" applyFill="1" applyAlignment="1">
      <alignment horizontal="right" wrapText="1"/>
    </xf>
    <xf numFmtId="0" fontId="2" fillId="16" borderId="0" xfId="0" applyFont="1" applyFill="1"/>
    <xf numFmtId="0" fontId="4" fillId="0" borderId="0" xfId="0" applyFont="1"/>
    <xf numFmtId="0" fontId="10" fillId="0" borderId="0" xfId="0" applyFont="1"/>
    <xf numFmtId="0" fontId="2" fillId="17" borderId="0" xfId="0" applyFont="1" applyFill="1" applyAlignment="1">
      <alignment horizontal="right"/>
    </xf>
    <xf numFmtId="0" fontId="2" fillId="17" borderId="0" xfId="0" applyFont="1" applyFill="1"/>
    <xf numFmtId="0" fontId="1" fillId="17" borderId="0" xfId="0" applyFont="1" applyFill="1" applyAlignment="1">
      <alignment horizontal="right"/>
    </xf>
    <xf numFmtId="0" fontId="1" fillId="17" borderId="0" xfId="0" applyFont="1" applyFill="1"/>
    <xf numFmtId="0" fontId="2" fillId="18" borderId="0" xfId="0" applyFont="1" applyFill="1" applyAlignment="1">
      <alignment horizontal="right"/>
    </xf>
    <xf numFmtId="0" fontId="1" fillId="18" borderId="0" xfId="0" applyFont="1" applyFill="1"/>
    <xf numFmtId="0" fontId="1" fillId="18" borderId="0" xfId="0" applyFont="1" applyFill="1" applyAlignment="1">
      <alignment horizontal="right"/>
    </xf>
    <xf numFmtId="0" fontId="0" fillId="0" borderId="0" xfId="0" applyFont="1"/>
    <xf numFmtId="0" fontId="0" fillId="0" borderId="0" xfId="0" applyFont="1" applyAlignment="1">
      <alignment horizontal="center" wrapText="1"/>
    </xf>
    <xf numFmtId="0" fontId="0" fillId="0" borderId="0" xfId="0" applyNumberFormat="1" applyFont="1" applyAlignment="1">
      <alignment horizontal="right" wrapText="1"/>
    </xf>
    <xf numFmtId="0" fontId="0" fillId="14" borderId="0" xfId="0" applyFont="1" applyFill="1"/>
    <xf numFmtId="0" fontId="0" fillId="0" borderId="0" xfId="0" applyFont="1" applyAlignment="1">
      <alignment horizontal="right"/>
    </xf>
    <xf numFmtId="0" fontId="0" fillId="0" borderId="0" xfId="0" applyFont="1" applyFill="1"/>
    <xf numFmtId="0" fontId="0" fillId="15" borderId="0" xfId="0" applyFont="1" applyFill="1" applyAlignment="1">
      <alignment horizontal="right"/>
    </xf>
    <xf numFmtId="0" fontId="0" fillId="0" borderId="0" xfId="0" applyNumberFormat="1" applyFont="1" applyFill="1" applyAlignment="1">
      <alignment horizontal="right" wrapText="1"/>
    </xf>
    <xf numFmtId="49" fontId="0" fillId="0" borderId="0" xfId="0" applyNumberFormat="1" applyFont="1" applyFill="1" applyAlignment="1">
      <alignment horizontal="right"/>
    </xf>
    <xf numFmtId="0" fontId="2" fillId="14" borderId="0" xfId="0" applyFont="1" applyFill="1" applyAlignment="1">
      <alignment horizontal="right"/>
    </xf>
    <xf numFmtId="0" fontId="2" fillId="14" borderId="0" xfId="0" applyFont="1" applyFill="1" applyAlignment="1">
      <alignment horizontal="left"/>
    </xf>
    <xf numFmtId="0" fontId="2" fillId="16" borderId="0" xfId="0" applyFont="1" applyFill="1" applyAlignment="1">
      <alignment horizontal="right"/>
    </xf>
    <xf numFmtId="49" fontId="11" fillId="15" borderId="0" xfId="0" applyNumberFormat="1" applyFont="1" applyFill="1" applyAlignment="1">
      <alignment horizontal="right"/>
    </xf>
    <xf numFmtId="0" fontId="2" fillId="19" borderId="0" xfId="0" applyFont="1" applyFill="1" applyAlignment="1">
      <alignment horizontal="right"/>
    </xf>
    <xf numFmtId="0" fontId="2" fillId="19" borderId="0" xfId="0" applyFont="1" applyFill="1"/>
    <xf numFmtId="0" fontId="6" fillId="0" borderId="0" xfId="0" applyFont="1" applyFill="1"/>
    <xf numFmtId="0" fontId="0" fillId="0" borderId="0" xfId="0" applyNumberFormat="1" applyFont="1" applyAlignment="1">
      <alignment horizontal="center" wrapText="1"/>
    </xf>
    <xf numFmtId="0" fontId="12" fillId="0" borderId="0" xfId="0" applyFont="1"/>
    <xf numFmtId="0" fontId="2" fillId="0" borderId="1" xfId="0" applyFont="1" applyBorder="1"/>
    <xf numFmtId="0" fontId="0" fillId="0" borderId="1" xfId="0" applyFont="1" applyBorder="1" applyAlignment="1">
      <alignment horizontal="center" wrapText="1"/>
    </xf>
    <xf numFmtId="0" fontId="0" fillId="0" borderId="1" xfId="0" applyNumberFormat="1" applyFont="1" applyBorder="1" applyAlignment="1">
      <alignment horizontal="right" wrapText="1"/>
    </xf>
    <xf numFmtId="0" fontId="12" fillId="0" borderId="1" xfId="0" applyFont="1" applyBorder="1"/>
    <xf numFmtId="0" fontId="1" fillId="0" borderId="0" xfId="0" applyFont="1" applyAlignment="1">
      <alignment horizontal="center" wrapText="1"/>
    </xf>
    <xf numFmtId="0" fontId="0" fillId="16" borderId="0" xfId="0" applyNumberFormat="1" applyFont="1" applyFill="1" applyAlignment="1">
      <alignment horizontal="right" wrapText="1"/>
    </xf>
    <xf numFmtId="0" fontId="2" fillId="6" borderId="0" xfId="0" applyNumberFormat="1" applyFont="1" applyFill="1" applyAlignment="1">
      <alignment horizontal="right" wrapText="1"/>
    </xf>
    <xf numFmtId="0" fontId="1" fillId="6" borderId="0" xfId="0" applyNumberFormat="1" applyFont="1" applyFill="1" applyAlignment="1">
      <alignment horizontal="right" wrapText="1"/>
    </xf>
    <xf numFmtId="0" fontId="0" fillId="6" borderId="0" xfId="0" applyNumberFormat="1" applyFont="1" applyFill="1" applyAlignment="1">
      <alignment horizontal="right" wrapText="1"/>
    </xf>
    <xf numFmtId="0" fontId="2" fillId="7" borderId="0" xfId="0" applyNumberFormat="1" applyFont="1" applyFill="1" applyAlignment="1">
      <alignment horizontal="right" wrapText="1"/>
    </xf>
    <xf numFmtId="0" fontId="1" fillId="7" borderId="0" xfId="0" applyNumberFormat="1" applyFont="1" applyFill="1" applyAlignment="1">
      <alignment horizontal="right" wrapText="1"/>
    </xf>
    <xf numFmtId="0" fontId="0" fillId="20" borderId="0" xfId="0" applyNumberFormat="1" applyFont="1" applyFill="1" applyAlignment="1">
      <alignment horizontal="right" wrapText="1"/>
    </xf>
    <xf numFmtId="0" fontId="0" fillId="15" borderId="0" xfId="0" applyNumberFormat="1" applyFont="1" applyFill="1" applyAlignment="1">
      <alignment horizontal="right" wrapText="1"/>
    </xf>
    <xf numFmtId="0" fontId="2" fillId="13" borderId="0" xfId="0" applyNumberFormat="1" applyFont="1" applyFill="1" applyAlignment="1">
      <alignment horizontal="right" wrapText="1"/>
    </xf>
    <xf numFmtId="0" fontId="1" fillId="13" borderId="0" xfId="0" applyNumberFormat="1" applyFont="1" applyFill="1" applyAlignment="1">
      <alignment horizontal="right" wrapText="1"/>
    </xf>
    <xf numFmtId="0" fontId="2" fillId="21" borderId="0" xfId="0" applyNumberFormat="1" applyFont="1" applyFill="1" applyAlignment="1">
      <alignment horizontal="right" wrapText="1"/>
    </xf>
    <xf numFmtId="0" fontId="1" fillId="21" borderId="0" xfId="0" applyNumberFormat="1" applyFont="1" applyFill="1" applyAlignment="1">
      <alignment horizontal="right" wrapText="1"/>
    </xf>
    <xf numFmtId="0" fontId="2" fillId="11" borderId="0" xfId="0" applyNumberFormat="1" applyFont="1" applyFill="1" applyAlignment="1">
      <alignment horizontal="right" wrapText="1"/>
    </xf>
    <xf numFmtId="0" fontId="1" fillId="11" borderId="0" xfId="0" applyNumberFormat="1" applyFont="1" applyFill="1" applyAlignment="1">
      <alignment horizontal="right" wrapText="1"/>
    </xf>
    <xf numFmtId="0" fontId="2" fillId="5" borderId="0" xfId="0" applyNumberFormat="1" applyFont="1" applyFill="1" applyAlignment="1">
      <alignment horizontal="right" wrapText="1"/>
    </xf>
    <xf numFmtId="0" fontId="1" fillId="5" borderId="0" xfId="0" applyNumberFormat="1" applyFont="1" applyFill="1" applyAlignment="1">
      <alignment horizontal="right" wrapText="1"/>
    </xf>
    <xf numFmtId="0" fontId="0" fillId="14" borderId="0" xfId="0" applyNumberFormat="1" applyFont="1" applyFill="1" applyAlignment="1">
      <alignment horizontal="right" wrapText="1"/>
    </xf>
    <xf numFmtId="0" fontId="2" fillId="3" borderId="0" xfId="0" applyNumberFormat="1" applyFont="1" applyFill="1" applyAlignment="1">
      <alignment horizontal="right" wrapText="1"/>
    </xf>
    <xf numFmtId="0" fontId="1" fillId="3" borderId="0" xfId="0" applyNumberFormat="1" applyFont="1" applyFill="1" applyAlignment="1">
      <alignment horizontal="right" wrapText="1"/>
    </xf>
    <xf numFmtId="0" fontId="2" fillId="4" borderId="0" xfId="0" applyNumberFormat="1" applyFont="1" applyFill="1" applyAlignment="1">
      <alignment horizontal="right" wrapText="1"/>
    </xf>
    <xf numFmtId="0" fontId="1" fillId="4" borderId="0" xfId="0" applyNumberFormat="1" applyFont="1" applyFill="1" applyAlignment="1">
      <alignment horizontal="right" wrapText="1"/>
    </xf>
    <xf numFmtId="0" fontId="2" fillId="17" borderId="0" xfId="0" applyNumberFormat="1" applyFont="1" applyFill="1" applyAlignment="1">
      <alignment horizontal="right" wrapText="1"/>
    </xf>
    <xf numFmtId="0" fontId="1" fillId="17" borderId="0" xfId="0" applyNumberFormat="1" applyFont="1" applyFill="1" applyAlignment="1">
      <alignment horizontal="right" wrapText="1"/>
    </xf>
    <xf numFmtId="0" fontId="2" fillId="2" borderId="0" xfId="0" applyNumberFormat="1" applyFont="1" applyFill="1" applyAlignment="1">
      <alignment horizontal="right" wrapText="1"/>
    </xf>
    <xf numFmtId="0" fontId="1" fillId="2" borderId="0" xfId="0" applyNumberFormat="1" applyFont="1" applyFill="1" applyAlignment="1">
      <alignment horizontal="right" wrapText="1"/>
    </xf>
    <xf numFmtId="0" fontId="1" fillId="12" borderId="0" xfId="0" applyNumberFormat="1" applyFont="1" applyFill="1" applyAlignment="1">
      <alignment horizontal="right" wrapText="1"/>
    </xf>
    <xf numFmtId="0" fontId="2" fillId="12" borderId="0" xfId="0" applyNumberFormat="1" applyFont="1" applyFill="1" applyAlignment="1">
      <alignment horizontal="right" wrapText="1"/>
    </xf>
    <xf numFmtId="0" fontId="2" fillId="8" borderId="0" xfId="0" applyNumberFormat="1" applyFont="1" applyFill="1" applyAlignment="1">
      <alignment horizontal="right" wrapText="1"/>
    </xf>
    <xf numFmtId="0" fontId="1" fillId="8" borderId="0" xfId="0" applyNumberFormat="1" applyFont="1" applyFill="1" applyAlignment="1">
      <alignment horizontal="right" wrapText="1"/>
    </xf>
    <xf numFmtId="0" fontId="2" fillId="18" borderId="0" xfId="0" applyNumberFormat="1" applyFont="1" applyFill="1" applyAlignment="1">
      <alignment horizontal="right" wrapText="1"/>
    </xf>
    <xf numFmtId="0" fontId="1" fillId="18" borderId="0" xfId="0" applyNumberFormat="1" applyFont="1" applyFill="1" applyAlignment="1">
      <alignment horizontal="right" wrapText="1"/>
    </xf>
    <xf numFmtId="0" fontId="3" fillId="0" borderId="0" xfId="0" applyFont="1" applyAlignment="1">
      <alignment horizontal="center" wrapText="1"/>
    </xf>
    <xf numFmtId="2" fontId="13" fillId="14" borderId="0" xfId="0" applyNumberFormat="1" applyFont="1" applyFill="1"/>
    <xf numFmtId="0" fontId="3" fillId="0" borderId="1" xfId="0" applyFont="1" applyBorder="1" applyAlignment="1">
      <alignment horizontal="center" wrapText="1"/>
    </xf>
    <xf numFmtId="2" fontId="3" fillId="0" borderId="0" xfId="0" applyNumberFormat="1" applyFont="1" applyAlignment="1">
      <alignment horizontal="center" wrapText="1"/>
    </xf>
    <xf numFmtId="2" fontId="3" fillId="0" borderId="1" xfId="0" applyNumberFormat="1" applyFont="1" applyBorder="1" applyAlignment="1">
      <alignment horizontal="center" wrapText="1"/>
    </xf>
    <xf numFmtId="2" fontId="5" fillId="0" borderId="0" xfId="0" applyNumberFormat="1" applyFont="1" applyAlignment="1">
      <alignment horizontal="center" wrapText="1"/>
    </xf>
    <xf numFmtId="0" fontId="3" fillId="0" borderId="0" xfId="0" applyFont="1"/>
    <xf numFmtId="0" fontId="3" fillId="0" borderId="0" xfId="0" applyFont="1" applyFill="1"/>
    <xf numFmtId="2" fontId="11" fillId="16" borderId="0" xfId="0" applyNumberFormat="1" applyFont="1" applyFill="1"/>
    <xf numFmtId="2" fontId="5" fillId="16" borderId="0" xfId="0" applyNumberFormat="1" applyFont="1" applyFill="1"/>
    <xf numFmtId="0" fontId="14" fillId="0" borderId="0" xfId="0" applyFont="1"/>
    <xf numFmtId="2" fontId="11" fillId="6" borderId="0" xfId="0" applyNumberFormat="1" applyFont="1" applyFill="1"/>
    <xf numFmtId="2" fontId="5" fillId="6" borderId="0" xfId="0" applyNumberFormat="1" applyFont="1" applyFill="1"/>
    <xf numFmtId="2" fontId="11" fillId="7" borderId="0" xfId="0" applyNumberFormat="1" applyFont="1" applyFill="1"/>
    <xf numFmtId="2" fontId="5" fillId="7" borderId="0" xfId="0" applyNumberFormat="1" applyFont="1" applyFill="1"/>
    <xf numFmtId="2" fontId="11" fillId="20" borderId="0" xfId="0" applyNumberFormat="1" applyFont="1" applyFill="1"/>
    <xf numFmtId="0" fontId="13" fillId="0" borderId="0" xfId="0" applyFont="1" applyFill="1"/>
    <xf numFmtId="2" fontId="11" fillId="15" borderId="0" xfId="0" applyNumberFormat="1" applyFont="1" applyFill="1"/>
    <xf numFmtId="2" fontId="11" fillId="0" borderId="0" xfId="0" applyNumberFormat="1" applyFont="1" applyFill="1"/>
    <xf numFmtId="2" fontId="11" fillId="13" borderId="0" xfId="0" applyNumberFormat="1" applyFont="1" applyFill="1"/>
    <xf numFmtId="2" fontId="5" fillId="13" borderId="0" xfId="0" applyNumberFormat="1" applyFont="1" applyFill="1"/>
    <xf numFmtId="2" fontId="11" fillId="21" borderId="0" xfId="0" applyNumberFormat="1" applyFont="1" applyFill="1"/>
    <xf numFmtId="2" fontId="5" fillId="21" borderId="0" xfId="0" applyNumberFormat="1" applyFont="1" applyFill="1"/>
    <xf numFmtId="2" fontId="11" fillId="11" borderId="0" xfId="0" applyNumberFormat="1" applyFont="1" applyFill="1"/>
    <xf numFmtId="2" fontId="5" fillId="11" borderId="0" xfId="0" applyNumberFormat="1" applyFont="1" applyFill="1"/>
    <xf numFmtId="2" fontId="11" fillId="5" borderId="0" xfId="0" applyNumberFormat="1" applyFont="1" applyFill="1"/>
    <xf numFmtId="2" fontId="5" fillId="5" borderId="0" xfId="0" applyNumberFormat="1" applyFont="1" applyFill="1"/>
    <xf numFmtId="2" fontId="11" fillId="14" borderId="0" xfId="0" applyNumberFormat="1" applyFont="1" applyFill="1"/>
    <xf numFmtId="2" fontId="15" fillId="7" borderId="0" xfId="0" applyNumberFormat="1" applyFont="1" applyFill="1"/>
    <xf numFmtId="2" fontId="11" fillId="3" borderId="0" xfId="0" applyNumberFormat="1" applyFont="1" applyFill="1"/>
    <xf numFmtId="2" fontId="5" fillId="3" borderId="0" xfId="0" applyNumberFormat="1" applyFont="1" applyFill="1"/>
    <xf numFmtId="2" fontId="11" fillId="4" borderId="0" xfId="0" applyNumberFormat="1" applyFont="1" applyFill="1"/>
    <xf numFmtId="2" fontId="5" fillId="4" borderId="0" xfId="0" applyNumberFormat="1" applyFont="1" applyFill="1"/>
    <xf numFmtId="2" fontId="11" fillId="17" borderId="0" xfId="0" applyNumberFormat="1" applyFont="1" applyFill="1"/>
    <xf numFmtId="2" fontId="5" fillId="17" borderId="0" xfId="0" applyNumberFormat="1" applyFont="1" applyFill="1"/>
    <xf numFmtId="2" fontId="11" fillId="2" borderId="0" xfId="0" applyNumberFormat="1" applyFont="1" applyFill="1"/>
    <xf numFmtId="2" fontId="5" fillId="2" borderId="0" xfId="0" applyNumberFormat="1" applyFont="1" applyFill="1"/>
    <xf numFmtId="2" fontId="11" fillId="12" borderId="0" xfId="0" applyNumberFormat="1" applyFont="1" applyFill="1"/>
    <xf numFmtId="2" fontId="5" fillId="12" borderId="0" xfId="0" applyNumberFormat="1" applyFont="1" applyFill="1"/>
    <xf numFmtId="2" fontId="11" fillId="8" borderId="0" xfId="0" applyNumberFormat="1" applyFont="1" applyFill="1"/>
    <xf numFmtId="2" fontId="5" fillId="8" borderId="0" xfId="0" applyNumberFormat="1" applyFont="1" applyFill="1"/>
    <xf numFmtId="2" fontId="11" fillId="18" borderId="0" xfId="0" applyNumberFormat="1" applyFont="1" applyFill="1"/>
    <xf numFmtId="2" fontId="5" fillId="18" borderId="0" xfId="0" applyNumberFormat="1" applyFont="1" applyFill="1"/>
    <xf numFmtId="0" fontId="0" fillId="19" borderId="0" xfId="0" applyNumberFormat="1" applyFont="1" applyFill="1" applyAlignment="1">
      <alignment horizontal="right" wrapText="1"/>
    </xf>
    <xf numFmtId="2" fontId="11" fillId="19" borderId="0" xfId="0" applyNumberFormat="1" applyFont="1" applyFill="1"/>
    <xf numFmtId="0" fontId="0" fillId="10" borderId="0" xfId="0" applyNumberFormat="1" applyFont="1" applyFill="1" applyAlignment="1">
      <alignment horizontal="right" wrapText="1"/>
    </xf>
    <xf numFmtId="2" fontId="11" fillId="10" borderId="0" xfId="0" applyNumberFormat="1" applyFont="1" applyFill="1"/>
    <xf numFmtId="0" fontId="0" fillId="11" borderId="0" xfId="0" applyNumberFormat="1" applyFont="1" applyFill="1" applyAlignment="1">
      <alignment horizontal="right" wrapText="1"/>
    </xf>
    <xf numFmtId="0" fontId="4" fillId="0" borderId="0" xfId="0" applyFont="1" applyFill="1"/>
    <xf numFmtId="0" fontId="1" fillId="0" borderId="0" xfId="0" applyFont="1" applyFill="1" applyAlignment="1">
      <alignment horizontal="right"/>
    </xf>
    <xf numFmtId="2" fontId="5" fillId="0" borderId="0" xfId="0" applyNumberFormat="1" applyFont="1" applyFill="1"/>
    <xf numFmtId="0" fontId="2" fillId="18" borderId="0" xfId="0" applyFont="1" applyFill="1" applyAlignment="1">
      <alignment wrapText="1"/>
    </xf>
    <xf numFmtId="0" fontId="2" fillId="4" borderId="0" xfId="0" applyFont="1" applyFill="1" applyAlignment="1">
      <alignment wrapText="1"/>
    </xf>
    <xf numFmtId="0" fontId="2" fillId="3" borderId="0" xfId="0" applyFont="1" applyFill="1" applyAlignment="1">
      <alignment wrapText="1"/>
    </xf>
  </cellXfs>
  <cellStyles count="1">
    <cellStyle name="Navadno" xfId="0" builtinId="0"/>
  </cellStyles>
  <dxfs count="0"/>
  <tableStyles count="0" defaultTableStyle="TableStyleMedium9" defaultPivotStyle="PivotStyleLight16"/>
  <colors>
    <mruColors>
      <color rgb="FFBCDCDE"/>
      <color rgb="FF93C6CA"/>
      <color rgb="FFEDE7EF"/>
      <color rgb="FFD2D2D2"/>
      <color rgb="FFE6E6E6"/>
      <color rgb="FFF0FAFF"/>
      <color rgb="FFDEDFE7"/>
      <color rgb="FFE6EEE6"/>
      <color rgb="FFF1E0E0"/>
      <color rgb="FFFFFAD2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52"/>
  <sheetViews>
    <sheetView tabSelected="1" view="pageLayout" topLeftCell="A128" zoomScaleSheetLayoutView="100" workbookViewId="0">
      <selection activeCell="C160" sqref="C160:C172"/>
    </sheetView>
  </sheetViews>
  <sheetFormatPr defaultRowHeight="15"/>
  <cols>
    <col min="1" max="1" width="14.28515625" style="78" customWidth="1"/>
    <col min="2" max="2" width="9.140625" style="8"/>
    <col min="3" max="3" width="47.85546875" style="78" customWidth="1"/>
    <col min="4" max="4" width="11.85546875" style="82" customWidth="1"/>
    <col min="5" max="5" width="6.85546875" style="80" customWidth="1"/>
    <col min="6" max="6" width="13.7109375" style="138" customWidth="1"/>
  </cols>
  <sheetData>
    <row r="1" spans="1:6" ht="45">
      <c r="A1" s="62" t="s">
        <v>84</v>
      </c>
      <c r="C1" s="78" t="s">
        <v>38</v>
      </c>
      <c r="D1" s="11" t="s">
        <v>129</v>
      </c>
      <c r="E1" s="94" t="s">
        <v>39</v>
      </c>
      <c r="F1" s="132" t="s">
        <v>128</v>
      </c>
    </row>
    <row r="2" spans="1:6">
      <c r="A2" s="62"/>
      <c r="D2" s="79"/>
      <c r="F2" s="132"/>
    </row>
    <row r="3" spans="1:6" ht="18.75">
      <c r="A3" s="59" t="s">
        <v>130</v>
      </c>
      <c r="B3" s="58"/>
      <c r="C3" s="81"/>
      <c r="D3" s="60"/>
      <c r="E3" s="61"/>
      <c r="F3" s="133"/>
    </row>
    <row r="4" spans="1:6">
      <c r="A4" s="62"/>
      <c r="D4" s="79"/>
      <c r="F4" s="132"/>
    </row>
    <row r="5" spans="1:6" ht="18.75">
      <c r="A5" s="62"/>
      <c r="C5" s="96" t="s">
        <v>132</v>
      </c>
      <c r="D5" s="97"/>
      <c r="E5" s="98"/>
      <c r="F5" s="134"/>
    </row>
    <row r="6" spans="1:6" ht="18.75">
      <c r="A6" s="62"/>
      <c r="C6" s="95" t="s">
        <v>120</v>
      </c>
      <c r="D6" s="79">
        <f>D25</f>
        <v>0</v>
      </c>
      <c r="E6" s="80">
        <f>E25</f>
        <v>0</v>
      </c>
      <c r="F6" s="135">
        <f>F25</f>
        <v>1178.8400000000001</v>
      </c>
    </row>
    <row r="7" spans="1:6" ht="18.75">
      <c r="A7" s="62"/>
      <c r="C7" s="95" t="s">
        <v>34</v>
      </c>
      <c r="D7" s="79">
        <f>D32</f>
        <v>27</v>
      </c>
      <c r="E7" s="80">
        <f>E32</f>
        <v>7</v>
      </c>
      <c r="F7" s="135">
        <f>F32</f>
        <v>1555.62</v>
      </c>
    </row>
    <row r="8" spans="1:6" ht="18.75">
      <c r="A8" s="62"/>
      <c r="C8" s="95" t="s">
        <v>131</v>
      </c>
      <c r="D8" s="79">
        <f>D53+D61</f>
        <v>5</v>
      </c>
      <c r="E8" s="80">
        <f>E53+E61</f>
        <v>4</v>
      </c>
      <c r="F8" s="135">
        <f>F53+F61</f>
        <v>111.33</v>
      </c>
    </row>
    <row r="9" spans="1:6" ht="18.75">
      <c r="A9" s="62"/>
      <c r="C9" s="95" t="s">
        <v>80</v>
      </c>
      <c r="D9" s="79">
        <f>D67</f>
        <v>69</v>
      </c>
      <c r="E9" s="80">
        <f>E67</f>
        <v>44</v>
      </c>
      <c r="F9" s="135">
        <f>F67</f>
        <v>1507.69</v>
      </c>
    </row>
    <row r="10" spans="1:6" ht="18.75">
      <c r="A10" s="62"/>
      <c r="C10" s="95" t="s">
        <v>82</v>
      </c>
      <c r="D10" s="79">
        <f>D84</f>
        <v>85</v>
      </c>
      <c r="E10" s="80">
        <f>E84</f>
        <v>37</v>
      </c>
      <c r="F10" s="135">
        <f>F84</f>
        <v>1550.47</v>
      </c>
    </row>
    <row r="11" spans="1:6" ht="18.75">
      <c r="A11" s="62"/>
      <c r="C11" s="95" t="s">
        <v>81</v>
      </c>
      <c r="D11" s="79">
        <f>D104</f>
        <v>67</v>
      </c>
      <c r="E11" s="80">
        <f>E104</f>
        <v>49</v>
      </c>
      <c r="F11" s="135">
        <f>F104</f>
        <v>1562.09</v>
      </c>
    </row>
    <row r="12" spans="1:6" ht="18.75">
      <c r="A12" s="62"/>
      <c r="C12" s="99" t="s">
        <v>32</v>
      </c>
      <c r="D12" s="97">
        <f>D125</f>
        <v>50</v>
      </c>
      <c r="E12" s="98">
        <f>E125</f>
        <v>30</v>
      </c>
      <c r="F12" s="136">
        <f>F125</f>
        <v>1550.77</v>
      </c>
    </row>
    <row r="13" spans="1:6" ht="18.75">
      <c r="A13" s="62"/>
      <c r="C13" s="1" t="s">
        <v>134</v>
      </c>
      <c r="D13" s="100">
        <f>D12+D11+D10+D9+D8+D7+D6</f>
        <v>303</v>
      </c>
      <c r="E13" s="7">
        <f>E12+E11+E10+E9+E8+E7+E6</f>
        <v>171</v>
      </c>
      <c r="F13" s="137">
        <f>F12+F11+F10+F9+F8+F7+F6</f>
        <v>9016.8100000000013</v>
      </c>
    </row>
    <row r="14" spans="1:6" ht="18.75">
      <c r="A14" s="62"/>
      <c r="C14" s="1"/>
      <c r="D14" s="79"/>
      <c r="F14" s="135"/>
    </row>
    <row r="15" spans="1:6" ht="18.75">
      <c r="A15" s="62"/>
      <c r="C15" s="96" t="s">
        <v>133</v>
      </c>
      <c r="D15" s="97"/>
      <c r="E15" s="98"/>
      <c r="F15" s="134"/>
    </row>
    <row r="16" spans="1:6" ht="18.75">
      <c r="A16" s="62"/>
      <c r="C16" s="95" t="s">
        <v>120</v>
      </c>
      <c r="D16" s="79"/>
      <c r="F16" s="135">
        <v>1768.92</v>
      </c>
    </row>
    <row r="17" spans="1:6" ht="18.75">
      <c r="A17" s="62"/>
      <c r="C17" s="95" t="s">
        <v>34</v>
      </c>
      <c r="D17" s="79"/>
      <c r="F17" s="135">
        <v>1768.87</v>
      </c>
    </row>
    <row r="18" spans="1:6" ht="18.75">
      <c r="A18" s="62"/>
      <c r="C18" s="95" t="s">
        <v>131</v>
      </c>
      <c r="D18" s="79"/>
      <c r="F18" s="135">
        <v>162.59</v>
      </c>
    </row>
    <row r="19" spans="1:6" ht="18.75">
      <c r="A19" s="62"/>
      <c r="C19" s="95" t="s">
        <v>80</v>
      </c>
      <c r="D19" s="79"/>
      <c r="F19" s="135">
        <v>1851.93</v>
      </c>
    </row>
    <row r="20" spans="1:6" ht="18.75">
      <c r="A20" s="62"/>
      <c r="C20" s="95" t="s">
        <v>82</v>
      </c>
      <c r="D20" s="79"/>
      <c r="F20" s="135">
        <v>1855.77</v>
      </c>
    </row>
    <row r="21" spans="1:6" ht="18.75">
      <c r="A21" s="62"/>
      <c r="C21" s="95" t="s">
        <v>81</v>
      </c>
      <c r="D21" s="79"/>
      <c r="F21" s="135">
        <v>1857.44</v>
      </c>
    </row>
    <row r="22" spans="1:6" ht="18.75">
      <c r="A22" s="62"/>
      <c r="C22" s="99" t="s">
        <v>32</v>
      </c>
      <c r="D22" s="97"/>
      <c r="E22" s="98"/>
      <c r="F22" s="136">
        <v>1837.41</v>
      </c>
    </row>
    <row r="23" spans="1:6" ht="18.75">
      <c r="A23" s="62"/>
      <c r="C23" s="1" t="s">
        <v>134</v>
      </c>
      <c r="D23" s="100"/>
      <c r="E23" s="7"/>
      <c r="F23" s="137">
        <f>SUM(F16:F22)</f>
        <v>11102.93</v>
      </c>
    </row>
    <row r="24" spans="1:6">
      <c r="A24" s="62"/>
      <c r="D24" s="79"/>
      <c r="F24" s="132"/>
    </row>
    <row r="25" spans="1:6" ht="18.75">
      <c r="A25" s="59" t="s">
        <v>120</v>
      </c>
      <c r="B25" s="58"/>
      <c r="C25" s="81"/>
      <c r="D25" s="60">
        <v>0</v>
      </c>
      <c r="E25" s="61">
        <v>0</v>
      </c>
      <c r="F25" s="133">
        <f>F27+F28+F29+F30</f>
        <v>1178.8400000000001</v>
      </c>
    </row>
    <row r="26" spans="1:6">
      <c r="A26" s="12"/>
      <c r="C26" s="9"/>
      <c r="D26" s="5"/>
    </row>
    <row r="27" spans="1:6" ht="18.75">
      <c r="A27" s="12"/>
      <c r="B27" s="91" t="s">
        <v>122</v>
      </c>
      <c r="C27" s="92" t="s">
        <v>121</v>
      </c>
      <c r="D27" s="91"/>
      <c r="E27" s="175"/>
      <c r="F27" s="176">
        <v>123.08</v>
      </c>
    </row>
    <row r="28" spans="1:6" ht="18.75">
      <c r="A28" s="12"/>
      <c r="B28" s="45" t="s">
        <v>123</v>
      </c>
      <c r="C28" s="44" t="s">
        <v>124</v>
      </c>
      <c r="D28" s="45"/>
      <c r="E28" s="177"/>
      <c r="F28" s="178">
        <v>213.95</v>
      </c>
    </row>
    <row r="29" spans="1:6" ht="18.75">
      <c r="A29" s="12"/>
      <c r="B29" s="47" t="s">
        <v>125</v>
      </c>
      <c r="C29" s="46" t="s">
        <v>126</v>
      </c>
      <c r="D29" s="47"/>
      <c r="E29" s="179"/>
      <c r="F29" s="155">
        <v>633.45000000000005</v>
      </c>
    </row>
    <row r="30" spans="1:6" ht="18.75">
      <c r="A30" s="12"/>
      <c r="B30" s="87" t="s">
        <v>127</v>
      </c>
      <c r="C30" s="88" t="s">
        <v>89</v>
      </c>
      <c r="D30" s="88"/>
      <c r="E30" s="117"/>
      <c r="F30" s="159">
        <v>208.36</v>
      </c>
    </row>
    <row r="31" spans="1:6" s="4" customFormat="1" ht="18.75">
      <c r="A31" s="93"/>
      <c r="B31" s="6"/>
      <c r="C31" s="6"/>
      <c r="D31" s="3"/>
      <c r="E31" s="85"/>
      <c r="F31" s="139"/>
    </row>
    <row r="32" spans="1:6" ht="18.75">
      <c r="A32" s="59" t="s">
        <v>34</v>
      </c>
      <c r="B32" s="58"/>
      <c r="C32" s="81"/>
      <c r="D32" s="60">
        <f>D42+D47</f>
        <v>27</v>
      </c>
      <c r="E32" s="61">
        <f>E42+E47</f>
        <v>7</v>
      </c>
      <c r="F32" s="133">
        <f>F34+F42+F47+F51</f>
        <v>1555.62</v>
      </c>
    </row>
    <row r="33" spans="1:6">
      <c r="C33" s="2"/>
    </row>
    <row r="34" spans="1:6" ht="18.75">
      <c r="A34" s="12" t="s">
        <v>34</v>
      </c>
      <c r="B34" s="68"/>
      <c r="C34" s="68" t="s">
        <v>112</v>
      </c>
      <c r="D34" s="68"/>
      <c r="E34" s="101"/>
      <c r="F34" s="140">
        <f>F35+F36+F37+F38+F39+F40</f>
        <v>562.16999999999996</v>
      </c>
    </row>
    <row r="35" spans="1:6" ht="18.75">
      <c r="A35" s="12"/>
      <c r="B35" s="89" t="s">
        <v>100</v>
      </c>
      <c r="C35" s="68" t="s">
        <v>101</v>
      </c>
      <c r="D35" s="68"/>
      <c r="E35" s="101"/>
      <c r="F35" s="141">
        <v>33.28</v>
      </c>
    </row>
    <row r="36" spans="1:6" ht="18.75">
      <c r="A36" s="12"/>
      <c r="B36" s="89" t="s">
        <v>102</v>
      </c>
      <c r="C36" s="68" t="s">
        <v>103</v>
      </c>
      <c r="D36" s="68"/>
      <c r="E36" s="101"/>
      <c r="F36" s="141">
        <v>60.07</v>
      </c>
    </row>
    <row r="37" spans="1:6" ht="18.75">
      <c r="A37" s="12"/>
      <c r="B37" s="89" t="s">
        <v>104</v>
      </c>
      <c r="C37" s="68" t="s">
        <v>105</v>
      </c>
      <c r="D37" s="68"/>
      <c r="E37" s="101"/>
      <c r="F37" s="141">
        <v>133.69</v>
      </c>
    </row>
    <row r="38" spans="1:6" ht="18.75">
      <c r="A38" s="12"/>
      <c r="B38" s="89" t="s">
        <v>106</v>
      </c>
      <c r="C38" s="68" t="s">
        <v>107</v>
      </c>
      <c r="D38" s="68"/>
      <c r="E38" s="101"/>
      <c r="F38" s="141">
        <v>256.02</v>
      </c>
    </row>
    <row r="39" spans="1:6" s="78" customFormat="1" ht="18.75">
      <c r="A39" s="12"/>
      <c r="B39" s="89" t="s">
        <v>108</v>
      </c>
      <c r="C39" s="68" t="s">
        <v>109</v>
      </c>
      <c r="D39" s="68"/>
      <c r="E39" s="101"/>
      <c r="F39" s="141">
        <v>68.77</v>
      </c>
    </row>
    <row r="40" spans="1:6" s="78" customFormat="1" ht="18.75">
      <c r="A40" s="13"/>
      <c r="B40" s="89" t="s">
        <v>110</v>
      </c>
      <c r="C40" s="68" t="s">
        <v>111</v>
      </c>
      <c r="D40" s="68"/>
      <c r="E40" s="101"/>
      <c r="F40" s="141">
        <v>10.34</v>
      </c>
    </row>
    <row r="41" spans="1:6" s="78" customFormat="1" ht="18.75">
      <c r="A41" s="12"/>
      <c r="B41" s="6"/>
      <c r="C41" s="6"/>
      <c r="D41" s="3"/>
      <c r="E41" s="80"/>
      <c r="F41" s="142"/>
    </row>
    <row r="42" spans="1:6" s="78" customFormat="1" ht="18.75">
      <c r="A42" s="83"/>
      <c r="B42" s="29" t="s">
        <v>49</v>
      </c>
      <c r="C42" s="28" t="s">
        <v>7</v>
      </c>
      <c r="D42" s="29">
        <v>24</v>
      </c>
      <c r="E42" s="102">
        <v>4</v>
      </c>
      <c r="F42" s="143">
        <f>F44+F45+F43</f>
        <v>290.19</v>
      </c>
    </row>
    <row r="43" spans="1:6" s="78" customFormat="1" ht="18.75">
      <c r="A43" s="83"/>
      <c r="B43" s="30"/>
      <c r="C43" s="30" t="s">
        <v>92</v>
      </c>
      <c r="D43" s="30"/>
      <c r="E43" s="102"/>
      <c r="F43" s="144">
        <v>82.02</v>
      </c>
    </row>
    <row r="44" spans="1:6" s="78" customFormat="1" ht="29.25" customHeight="1">
      <c r="A44" s="12" t="s">
        <v>34</v>
      </c>
      <c r="B44" s="31" t="s">
        <v>83</v>
      </c>
      <c r="C44" s="30" t="s">
        <v>9</v>
      </c>
      <c r="D44" s="31">
        <v>21</v>
      </c>
      <c r="E44" s="103">
        <v>2</v>
      </c>
      <c r="F44" s="144">
        <v>184.18</v>
      </c>
    </row>
    <row r="45" spans="1:6" s="78" customFormat="1">
      <c r="A45" s="69"/>
      <c r="B45" s="31" t="s">
        <v>73</v>
      </c>
      <c r="C45" s="30" t="s">
        <v>8</v>
      </c>
      <c r="D45" s="31">
        <v>3</v>
      </c>
      <c r="E45" s="104">
        <v>2</v>
      </c>
      <c r="F45" s="144">
        <v>23.99</v>
      </c>
    </row>
    <row r="46" spans="1:6" s="83" customFormat="1">
      <c r="A46" s="180"/>
      <c r="B46" s="181"/>
      <c r="C46" s="9"/>
      <c r="D46" s="181"/>
      <c r="E46" s="85"/>
      <c r="F46" s="182"/>
    </row>
    <row r="47" spans="1:6" s="78" customFormat="1" ht="18.75">
      <c r="B47" s="33" t="s">
        <v>40</v>
      </c>
      <c r="C47" s="32" t="s">
        <v>0</v>
      </c>
      <c r="D47" s="33">
        <v>3</v>
      </c>
      <c r="E47" s="105">
        <f>E49</f>
        <v>3</v>
      </c>
      <c r="F47" s="145">
        <f>F49+F48</f>
        <v>115.75999999999999</v>
      </c>
    </row>
    <row r="48" spans="1:6" s="78" customFormat="1" ht="18.75">
      <c r="B48" s="35"/>
      <c r="C48" s="34" t="s">
        <v>99</v>
      </c>
      <c r="D48" s="33"/>
      <c r="E48" s="105"/>
      <c r="F48" s="146">
        <v>48.82</v>
      </c>
    </row>
    <row r="49" spans="1:6" s="78" customFormat="1">
      <c r="A49" s="12" t="s">
        <v>33</v>
      </c>
      <c r="B49" s="35" t="s">
        <v>43</v>
      </c>
      <c r="C49" s="34" t="s">
        <v>3</v>
      </c>
      <c r="D49" s="35">
        <v>3</v>
      </c>
      <c r="E49" s="106">
        <v>3</v>
      </c>
      <c r="F49" s="146">
        <v>66.94</v>
      </c>
    </row>
    <row r="50" spans="1:6" s="78" customFormat="1">
      <c r="A50" s="69"/>
      <c r="B50" s="8"/>
      <c r="C50" s="82"/>
      <c r="D50" s="82"/>
      <c r="E50" s="80"/>
      <c r="F50" s="142"/>
    </row>
    <row r="51" spans="1:6" s="78" customFormat="1" ht="18.75">
      <c r="B51" s="87" t="s">
        <v>114</v>
      </c>
      <c r="C51" s="88" t="s">
        <v>89</v>
      </c>
      <c r="D51" s="88"/>
      <c r="E51" s="107"/>
      <c r="F51" s="147">
        <v>587.5</v>
      </c>
    </row>
    <row r="53" spans="1:6" ht="18.75">
      <c r="A53" s="59" t="s">
        <v>86</v>
      </c>
      <c r="B53" s="58"/>
      <c r="C53" s="81"/>
      <c r="D53" s="60">
        <f>D55</f>
        <v>2</v>
      </c>
      <c r="E53" s="61">
        <f>E55</f>
        <v>2</v>
      </c>
      <c r="F53" s="133">
        <f>F55+F59</f>
        <v>49.5</v>
      </c>
    </row>
    <row r="54" spans="1:6" s="4" customFormat="1" ht="18.75">
      <c r="A54" s="64"/>
      <c r="B54" s="65"/>
      <c r="C54" s="83"/>
      <c r="D54" s="66"/>
      <c r="E54" s="67"/>
      <c r="F54" s="148"/>
    </row>
    <row r="55" spans="1:6" ht="18.75">
      <c r="A55" s="83"/>
      <c r="B55" s="29" t="s">
        <v>49</v>
      </c>
      <c r="C55" s="28" t="s">
        <v>7</v>
      </c>
      <c r="D55" s="29">
        <v>2</v>
      </c>
      <c r="E55" s="102">
        <v>2</v>
      </c>
      <c r="F55" s="143">
        <f>F57+F56</f>
        <v>38.64</v>
      </c>
    </row>
    <row r="56" spans="1:6" ht="18.75">
      <c r="A56" s="83"/>
      <c r="B56" s="30"/>
      <c r="C56" s="30" t="s">
        <v>92</v>
      </c>
      <c r="D56" s="30"/>
      <c r="E56" s="102"/>
      <c r="F56" s="144">
        <v>10.56</v>
      </c>
    </row>
    <row r="57" spans="1:6">
      <c r="A57" s="12"/>
      <c r="B57" s="31" t="s">
        <v>73</v>
      </c>
      <c r="C57" s="30" t="s">
        <v>8</v>
      </c>
      <c r="D57" s="31">
        <v>2</v>
      </c>
      <c r="E57" s="103">
        <v>2</v>
      </c>
      <c r="F57" s="144">
        <v>28.08</v>
      </c>
    </row>
    <row r="58" spans="1:6">
      <c r="A58" s="69"/>
      <c r="B58" s="10"/>
      <c r="C58" s="82"/>
    </row>
    <row r="59" spans="1:6" ht="18.75">
      <c r="A59" s="12" t="s">
        <v>34</v>
      </c>
      <c r="B59" s="90" t="s">
        <v>113</v>
      </c>
      <c r="C59" s="63" t="s">
        <v>79</v>
      </c>
      <c r="D59" s="84"/>
      <c r="E59" s="108"/>
      <c r="F59" s="149">
        <v>10.86</v>
      </c>
    </row>
    <row r="60" spans="1:6" ht="18.75">
      <c r="A60" s="83"/>
      <c r="B60" s="10"/>
      <c r="C60" s="3"/>
      <c r="D60" s="5"/>
      <c r="E60" s="85"/>
      <c r="F60" s="150"/>
    </row>
    <row r="61" spans="1:6" ht="18.75">
      <c r="A61" s="59" t="s">
        <v>87</v>
      </c>
      <c r="B61" s="58"/>
      <c r="C61" s="81"/>
      <c r="D61" s="60">
        <f>D63</f>
        <v>3</v>
      </c>
      <c r="E61" s="61">
        <f>E63</f>
        <v>2</v>
      </c>
      <c r="F61" s="133">
        <f>F63</f>
        <v>61.83</v>
      </c>
    </row>
    <row r="62" spans="1:6" s="4" customFormat="1" ht="18.75">
      <c r="A62" s="64"/>
      <c r="B62" s="65"/>
      <c r="C62" s="83"/>
      <c r="D62" s="66"/>
      <c r="E62" s="67"/>
      <c r="F62" s="148"/>
    </row>
    <row r="63" spans="1:6" ht="18.75">
      <c r="A63" s="83"/>
      <c r="B63" s="29"/>
      <c r="C63" s="28" t="s">
        <v>7</v>
      </c>
      <c r="D63" s="29">
        <v>3</v>
      </c>
      <c r="E63" s="102">
        <v>2</v>
      </c>
      <c r="F63" s="143">
        <f>F65+F64</f>
        <v>61.83</v>
      </c>
    </row>
    <row r="64" spans="1:6" ht="18.75">
      <c r="A64" s="83"/>
      <c r="B64" s="30"/>
      <c r="C64" s="30" t="s">
        <v>92</v>
      </c>
      <c r="D64" s="30"/>
      <c r="E64" s="102"/>
      <c r="F64" s="144">
        <v>25.2</v>
      </c>
    </row>
    <row r="65" spans="1:6">
      <c r="A65" s="12"/>
      <c r="B65" s="31" t="s">
        <v>73</v>
      </c>
      <c r="C65" s="30" t="s">
        <v>8</v>
      </c>
      <c r="D65" s="31">
        <v>3</v>
      </c>
      <c r="E65" s="103">
        <v>2</v>
      </c>
      <c r="F65" s="144">
        <v>36.630000000000003</v>
      </c>
    </row>
    <row r="66" spans="1:6">
      <c r="C66" s="82"/>
      <c r="F66" s="142"/>
    </row>
    <row r="67" spans="1:6" ht="18.75">
      <c r="A67" s="59" t="s">
        <v>80</v>
      </c>
      <c r="B67" s="58"/>
      <c r="C67" s="81"/>
      <c r="D67" s="60">
        <f>D69+D144+D73</f>
        <v>69</v>
      </c>
      <c r="E67" s="61">
        <f>E69+E144+E73</f>
        <v>44</v>
      </c>
      <c r="F67" s="133">
        <f>F69+F73+F82</f>
        <v>1507.69</v>
      </c>
    </row>
    <row r="68" spans="1:6" s="4" customFormat="1" ht="18.75">
      <c r="A68" s="64"/>
      <c r="B68" s="65"/>
      <c r="C68" s="83"/>
      <c r="D68" s="66"/>
      <c r="E68" s="67"/>
      <c r="F68" s="148"/>
    </row>
    <row r="69" spans="1:6" ht="18.75">
      <c r="B69" s="29" t="s">
        <v>49</v>
      </c>
      <c r="C69" s="28" t="s">
        <v>7</v>
      </c>
      <c r="D69" s="29">
        <v>13</v>
      </c>
      <c r="E69" s="102">
        <f>E71</f>
        <v>4</v>
      </c>
      <c r="F69" s="143">
        <f>F71+F70</f>
        <v>89.88000000000001</v>
      </c>
    </row>
    <row r="70" spans="1:6" ht="18.75">
      <c r="B70" s="30"/>
      <c r="C70" s="30" t="s">
        <v>92</v>
      </c>
      <c r="D70" s="30"/>
      <c r="E70" s="102"/>
      <c r="F70" s="144">
        <v>6.2</v>
      </c>
    </row>
    <row r="71" spans="1:6">
      <c r="A71" s="12" t="s">
        <v>35</v>
      </c>
      <c r="B71" s="31" t="s">
        <v>72</v>
      </c>
      <c r="C71" s="30" t="s">
        <v>5</v>
      </c>
      <c r="D71" s="31">
        <v>8</v>
      </c>
      <c r="E71" s="103">
        <v>4</v>
      </c>
      <c r="F71" s="144">
        <v>83.68</v>
      </c>
    </row>
    <row r="72" spans="1:6">
      <c r="C72" s="82"/>
      <c r="F72" s="142"/>
    </row>
    <row r="73" spans="1:6" ht="18.75">
      <c r="A73" s="12" t="s">
        <v>32</v>
      </c>
      <c r="B73" s="55" t="s">
        <v>52</v>
      </c>
      <c r="C73" s="54" t="s">
        <v>14</v>
      </c>
      <c r="D73" s="55">
        <v>48</v>
      </c>
      <c r="E73" s="109">
        <f>E75+E76+E77+E78+E79+E80</f>
        <v>37</v>
      </c>
      <c r="F73" s="151">
        <f>F75+F76+F77+F78+F79+F80+F74</f>
        <v>842.77</v>
      </c>
    </row>
    <row r="74" spans="1:6" ht="18.75">
      <c r="A74" s="12"/>
      <c r="B74" s="55"/>
      <c r="C74" s="56" t="s">
        <v>91</v>
      </c>
      <c r="D74" s="55"/>
      <c r="E74" s="109"/>
      <c r="F74" s="152">
        <v>145.47999999999999</v>
      </c>
    </row>
    <row r="75" spans="1:6">
      <c r="A75" s="69"/>
      <c r="B75" s="57" t="s">
        <v>59</v>
      </c>
      <c r="C75" s="56" t="s">
        <v>90</v>
      </c>
      <c r="D75" s="57">
        <v>3</v>
      </c>
      <c r="E75" s="110">
        <v>2</v>
      </c>
      <c r="F75" s="152">
        <v>83.44</v>
      </c>
    </row>
    <row r="76" spans="1:6" s="78" customFormat="1">
      <c r="B76" s="57" t="s">
        <v>60</v>
      </c>
      <c r="C76" s="56" t="s">
        <v>15</v>
      </c>
      <c r="D76" s="57">
        <v>11</v>
      </c>
      <c r="E76" s="110">
        <v>10</v>
      </c>
      <c r="F76" s="152">
        <v>160.41999999999999</v>
      </c>
    </row>
    <row r="77" spans="1:6" s="78" customFormat="1">
      <c r="B77" s="57" t="s">
        <v>62</v>
      </c>
      <c r="C77" s="56" t="s">
        <v>16</v>
      </c>
      <c r="D77" s="57">
        <v>6</v>
      </c>
      <c r="E77" s="110">
        <v>5</v>
      </c>
      <c r="F77" s="152">
        <v>85.32</v>
      </c>
    </row>
    <row r="78" spans="1:6" s="78" customFormat="1">
      <c r="B78" s="57" t="s">
        <v>61</v>
      </c>
      <c r="C78" s="56" t="s">
        <v>17</v>
      </c>
      <c r="D78" s="57">
        <v>10</v>
      </c>
      <c r="E78" s="110">
        <v>8</v>
      </c>
      <c r="F78" s="152">
        <v>132.47</v>
      </c>
    </row>
    <row r="79" spans="1:6" s="78" customFormat="1">
      <c r="B79" s="57" t="s">
        <v>63</v>
      </c>
      <c r="C79" s="56" t="s">
        <v>18</v>
      </c>
      <c r="D79" s="57">
        <v>3</v>
      </c>
      <c r="E79" s="110">
        <v>2</v>
      </c>
      <c r="F79" s="152">
        <v>32.4</v>
      </c>
    </row>
    <row r="80" spans="1:6" s="78" customFormat="1">
      <c r="B80" s="57" t="s">
        <v>64</v>
      </c>
      <c r="C80" s="56" t="s">
        <v>19</v>
      </c>
      <c r="D80" s="57">
        <v>15</v>
      </c>
      <c r="E80" s="110">
        <v>10</v>
      </c>
      <c r="F80" s="152">
        <v>203.24</v>
      </c>
    </row>
    <row r="81" spans="1:6" s="78" customFormat="1">
      <c r="B81" s="8"/>
      <c r="C81" s="82"/>
      <c r="D81" s="82"/>
      <c r="E81" s="80"/>
      <c r="F81" s="142"/>
    </row>
    <row r="82" spans="1:6" s="78" customFormat="1" ht="18.75">
      <c r="B82" s="87" t="s">
        <v>88</v>
      </c>
      <c r="C82" s="88" t="s">
        <v>89</v>
      </c>
      <c r="D82" s="88"/>
      <c r="E82" s="107"/>
      <c r="F82" s="147">
        <v>575.04</v>
      </c>
    </row>
    <row r="83" spans="1:6">
      <c r="B83" s="86"/>
      <c r="C83" s="5"/>
      <c r="F83" s="142"/>
    </row>
    <row r="84" spans="1:6" ht="18.75">
      <c r="A84" s="59" t="s">
        <v>82</v>
      </c>
      <c r="B84" s="58"/>
      <c r="C84" s="81"/>
      <c r="D84" s="60">
        <f>D86+D92+D96</f>
        <v>85</v>
      </c>
      <c r="E84" s="61">
        <f>E86+E92+E96</f>
        <v>37</v>
      </c>
      <c r="F84" s="133">
        <f>F86+F92+F96+F102</f>
        <v>1550.47</v>
      </c>
    </row>
    <row r="86" spans="1:6" ht="18.75">
      <c r="A86" s="12" t="s">
        <v>33</v>
      </c>
      <c r="B86" s="41" t="s">
        <v>44</v>
      </c>
      <c r="C86" s="40" t="s">
        <v>65</v>
      </c>
      <c r="D86" s="41">
        <v>21</v>
      </c>
      <c r="E86" s="111">
        <f>E88+E89+E90</f>
        <v>13</v>
      </c>
      <c r="F86" s="153">
        <f>F88+F89+F90+F87</f>
        <v>255.17999999999998</v>
      </c>
    </row>
    <row r="87" spans="1:6" ht="18.75">
      <c r="A87" s="12"/>
      <c r="B87" s="43"/>
      <c r="C87" s="42" t="s">
        <v>93</v>
      </c>
      <c r="D87" s="43"/>
      <c r="E87" s="111"/>
      <c r="F87" s="154">
        <v>38.159999999999997</v>
      </c>
    </row>
    <row r="88" spans="1:6" s="4" customFormat="1">
      <c r="A88" s="69"/>
      <c r="B88" s="43" t="s">
        <v>45</v>
      </c>
      <c r="C88" s="42" t="s">
        <v>5</v>
      </c>
      <c r="D88" s="43">
        <v>3</v>
      </c>
      <c r="E88" s="112">
        <v>3</v>
      </c>
      <c r="F88" s="154">
        <v>59.14</v>
      </c>
    </row>
    <row r="89" spans="1:6" s="78" customFormat="1">
      <c r="B89" s="43" t="s">
        <v>46</v>
      </c>
      <c r="C89" s="42" t="s">
        <v>4</v>
      </c>
      <c r="D89" s="43">
        <v>11</v>
      </c>
      <c r="E89" s="112">
        <v>6</v>
      </c>
      <c r="F89" s="154">
        <v>92.93</v>
      </c>
    </row>
    <row r="90" spans="1:6" s="78" customFormat="1">
      <c r="B90" s="43" t="s">
        <v>47</v>
      </c>
      <c r="C90" s="42" t="s">
        <v>66</v>
      </c>
      <c r="D90" s="43">
        <v>7</v>
      </c>
      <c r="E90" s="112">
        <v>4</v>
      </c>
      <c r="F90" s="154">
        <v>64.95</v>
      </c>
    </row>
    <row r="92" spans="1:6" s="78" customFormat="1" ht="18.75">
      <c r="A92" s="12" t="s">
        <v>33</v>
      </c>
      <c r="B92" s="47" t="s">
        <v>53</v>
      </c>
      <c r="C92" s="46" t="s">
        <v>20</v>
      </c>
      <c r="D92" s="47">
        <v>6</v>
      </c>
      <c r="E92" s="113">
        <f>E94</f>
        <v>6</v>
      </c>
      <c r="F92" s="155">
        <f>F94+F93</f>
        <v>145.97999999999999</v>
      </c>
    </row>
    <row r="93" spans="1:6" s="78" customFormat="1" ht="18.75">
      <c r="A93" s="12"/>
      <c r="B93" s="48"/>
      <c r="C93" s="48" t="s">
        <v>93</v>
      </c>
      <c r="D93" s="48"/>
      <c r="E93" s="113"/>
      <c r="F93" s="156">
        <v>15.03</v>
      </c>
    </row>
    <row r="94" spans="1:6" s="78" customFormat="1">
      <c r="A94" s="69"/>
      <c r="B94" s="48"/>
      <c r="C94" s="48" t="s">
        <v>94</v>
      </c>
      <c r="D94" s="49">
        <v>6</v>
      </c>
      <c r="E94" s="114">
        <v>6</v>
      </c>
      <c r="F94" s="156">
        <v>130.94999999999999</v>
      </c>
    </row>
    <row r="95" spans="1:6" s="78" customFormat="1">
      <c r="B95" s="8"/>
      <c r="C95" s="2"/>
      <c r="D95" s="82"/>
      <c r="E95" s="80"/>
      <c r="F95" s="138"/>
    </row>
    <row r="96" spans="1:6" s="78" customFormat="1" ht="30.75">
      <c r="A96" s="62" t="s">
        <v>85</v>
      </c>
      <c r="B96" s="25" t="s">
        <v>55</v>
      </c>
      <c r="C96" s="24" t="s">
        <v>22</v>
      </c>
      <c r="D96" s="25">
        <v>58</v>
      </c>
      <c r="E96" s="115">
        <f>SUM(E98,E99,E100)</f>
        <v>18</v>
      </c>
      <c r="F96" s="157">
        <f>F98+F99+F100+F97</f>
        <v>573.11</v>
      </c>
    </row>
    <row r="97" spans="1:6" s="78" customFormat="1" ht="18.75">
      <c r="A97" s="62"/>
      <c r="B97" s="26"/>
      <c r="C97" s="26" t="s">
        <v>95</v>
      </c>
      <c r="D97" s="26"/>
      <c r="E97" s="115"/>
      <c r="F97" s="158">
        <v>117.67</v>
      </c>
    </row>
    <row r="98" spans="1:6" s="78" customFormat="1">
      <c r="A98" s="69"/>
      <c r="B98" s="27" t="s">
        <v>77</v>
      </c>
      <c r="C98" s="26" t="s">
        <v>23</v>
      </c>
      <c r="D98" s="27">
        <v>5</v>
      </c>
      <c r="E98" s="116">
        <v>3</v>
      </c>
      <c r="F98" s="158">
        <v>59.68</v>
      </c>
    </row>
    <row r="99" spans="1:6" s="78" customFormat="1">
      <c r="B99" s="27" t="s">
        <v>78</v>
      </c>
      <c r="C99" s="26" t="s">
        <v>24</v>
      </c>
      <c r="D99" s="27">
        <v>11</v>
      </c>
      <c r="E99" s="116">
        <v>4</v>
      </c>
      <c r="F99" s="158">
        <v>104.84</v>
      </c>
    </row>
    <row r="100" spans="1:6" s="78" customFormat="1">
      <c r="B100" s="27"/>
      <c r="C100" s="26" t="s">
        <v>25</v>
      </c>
      <c r="D100" s="27">
        <v>42</v>
      </c>
      <c r="E100" s="116">
        <v>11</v>
      </c>
      <c r="F100" s="158">
        <v>290.92</v>
      </c>
    </row>
    <row r="101" spans="1:6" s="78" customFormat="1">
      <c r="B101" s="8"/>
      <c r="C101" s="5"/>
      <c r="D101" s="5"/>
      <c r="E101" s="80"/>
      <c r="F101" s="138"/>
    </row>
    <row r="102" spans="1:6" s="78" customFormat="1" ht="18.75">
      <c r="B102" s="87" t="s">
        <v>96</v>
      </c>
      <c r="C102" s="88" t="s">
        <v>89</v>
      </c>
      <c r="D102" s="88"/>
      <c r="E102" s="117"/>
      <c r="F102" s="159">
        <v>576.20000000000005</v>
      </c>
    </row>
    <row r="103" spans="1:6" s="78" customFormat="1">
      <c r="B103" s="86"/>
      <c r="C103" s="5"/>
      <c r="D103" s="82"/>
      <c r="E103" s="80"/>
      <c r="F103" s="142"/>
    </row>
    <row r="104" spans="1:6" s="78" customFormat="1" ht="18.75">
      <c r="A104" s="59" t="s">
        <v>81</v>
      </c>
      <c r="B104" s="58"/>
      <c r="C104" s="81"/>
      <c r="D104" s="60">
        <f>D106+D140+D111+D117</f>
        <v>67</v>
      </c>
      <c r="E104" s="61">
        <f>E106+E140+E111+E117</f>
        <v>49</v>
      </c>
      <c r="F104" s="133">
        <f>F106+F111+F117+F123</f>
        <v>1562.09</v>
      </c>
    </row>
    <row r="106" spans="1:6" s="78" customFormat="1" ht="18.75">
      <c r="A106" s="12" t="s">
        <v>36</v>
      </c>
      <c r="B106" s="33" t="s">
        <v>40</v>
      </c>
      <c r="C106" s="32" t="s">
        <v>0</v>
      </c>
      <c r="D106" s="33">
        <v>19</v>
      </c>
      <c r="E106" s="105">
        <f>E108+E109</f>
        <v>11</v>
      </c>
      <c r="F106" s="145">
        <f>F108+F109+F107</f>
        <v>234.01</v>
      </c>
    </row>
    <row r="107" spans="1:6" s="78" customFormat="1" ht="18.75">
      <c r="A107" s="12"/>
      <c r="B107" s="35"/>
      <c r="C107" s="34" t="s">
        <v>97</v>
      </c>
      <c r="D107" s="35"/>
      <c r="E107" s="105"/>
      <c r="F107" s="160">
        <v>33.57</v>
      </c>
    </row>
    <row r="108" spans="1:6" s="78" customFormat="1">
      <c r="A108" s="69"/>
      <c r="B108" s="35" t="s">
        <v>41</v>
      </c>
      <c r="C108" s="34" t="s">
        <v>1</v>
      </c>
      <c r="D108" s="35">
        <v>14</v>
      </c>
      <c r="E108" s="106">
        <v>8</v>
      </c>
      <c r="F108" s="160">
        <v>133.38999999999999</v>
      </c>
    </row>
    <row r="109" spans="1:6" s="2" customFormat="1">
      <c r="A109" s="12" t="s">
        <v>36</v>
      </c>
      <c r="B109" s="35" t="s">
        <v>42</v>
      </c>
      <c r="C109" s="34" t="s">
        <v>2</v>
      </c>
      <c r="D109" s="35">
        <v>5</v>
      </c>
      <c r="E109" s="106">
        <v>3</v>
      </c>
      <c r="F109" s="146">
        <v>67.05</v>
      </c>
    </row>
    <row r="110" spans="1:6">
      <c r="C110" s="82"/>
      <c r="F110" s="142"/>
    </row>
    <row r="111" spans="1:6" ht="37.5">
      <c r="A111" s="12" t="s">
        <v>35</v>
      </c>
      <c r="B111" s="18" t="s">
        <v>50</v>
      </c>
      <c r="C111" s="185" t="s">
        <v>10</v>
      </c>
      <c r="D111" s="18">
        <v>26</v>
      </c>
      <c r="E111" s="118">
        <f>SUM(E113,E114,E115)</f>
        <v>17</v>
      </c>
      <c r="F111" s="161">
        <f>F113+F114+F115+F112</f>
        <v>395.02</v>
      </c>
    </row>
    <row r="112" spans="1:6" ht="18.75">
      <c r="A112" s="12"/>
      <c r="B112" s="20"/>
      <c r="C112" s="19" t="s">
        <v>93</v>
      </c>
      <c r="D112" s="18"/>
      <c r="E112" s="118"/>
      <c r="F112" s="162">
        <v>57.97</v>
      </c>
    </row>
    <row r="113" spans="1:6">
      <c r="A113" s="69"/>
      <c r="B113" s="20" t="s">
        <v>74</v>
      </c>
      <c r="C113" s="19" t="s">
        <v>5</v>
      </c>
      <c r="D113" s="20">
        <v>4</v>
      </c>
      <c r="E113" s="119">
        <v>3</v>
      </c>
      <c r="F113" s="162">
        <v>60.31</v>
      </c>
    </row>
    <row r="114" spans="1:6">
      <c r="B114" s="20" t="s">
        <v>75</v>
      </c>
      <c r="C114" s="19" t="s">
        <v>11</v>
      </c>
      <c r="D114" s="20">
        <v>9</v>
      </c>
      <c r="E114" s="119">
        <v>7</v>
      </c>
      <c r="F114" s="162">
        <v>137.68</v>
      </c>
    </row>
    <row r="115" spans="1:6" s="4" customFormat="1">
      <c r="A115" s="78"/>
      <c r="B115" s="20" t="s">
        <v>76</v>
      </c>
      <c r="C115" s="19" t="s">
        <v>12</v>
      </c>
      <c r="D115" s="20">
        <v>13</v>
      </c>
      <c r="E115" s="119">
        <v>7</v>
      </c>
      <c r="F115" s="162">
        <v>139.06</v>
      </c>
    </row>
    <row r="116" spans="1:6">
      <c r="C116" s="82"/>
      <c r="F116" s="142"/>
    </row>
    <row r="117" spans="1:6" ht="37.5">
      <c r="A117" s="62" t="s">
        <v>85</v>
      </c>
      <c r="B117" s="21" t="s">
        <v>56</v>
      </c>
      <c r="C117" s="184" t="s">
        <v>26</v>
      </c>
      <c r="D117" s="21">
        <v>16</v>
      </c>
      <c r="E117" s="120">
        <f>SUM(E119,E120,E121)</f>
        <v>15</v>
      </c>
      <c r="F117" s="163">
        <f>F119+F120+F121+F118</f>
        <v>308.59999999999997</v>
      </c>
    </row>
    <row r="118" spans="1:6" ht="18.75">
      <c r="A118" s="62"/>
      <c r="B118" s="22"/>
      <c r="C118" s="22" t="s">
        <v>95</v>
      </c>
      <c r="D118" s="22"/>
      <c r="E118" s="120"/>
      <c r="F118" s="164">
        <v>51.21</v>
      </c>
    </row>
    <row r="119" spans="1:6">
      <c r="A119" s="69"/>
      <c r="B119" s="23" t="s">
        <v>67</v>
      </c>
      <c r="C119" s="22" t="s">
        <v>23</v>
      </c>
      <c r="D119" s="23">
        <v>2</v>
      </c>
      <c r="E119" s="121">
        <v>2</v>
      </c>
      <c r="F119" s="164">
        <v>54.64</v>
      </c>
    </row>
    <row r="120" spans="1:6" s="78" customFormat="1">
      <c r="B120" s="23" t="s">
        <v>68</v>
      </c>
      <c r="C120" s="22" t="s">
        <v>27</v>
      </c>
      <c r="D120" s="23">
        <v>4</v>
      </c>
      <c r="E120" s="121">
        <v>4</v>
      </c>
      <c r="F120" s="164">
        <v>66.930000000000007</v>
      </c>
    </row>
    <row r="121" spans="1:6" s="78" customFormat="1">
      <c r="B121" s="23" t="s">
        <v>69</v>
      </c>
      <c r="C121" s="22" t="s">
        <v>28</v>
      </c>
      <c r="D121" s="23">
        <v>10</v>
      </c>
      <c r="E121" s="121">
        <v>9</v>
      </c>
      <c r="F121" s="164">
        <v>135.82</v>
      </c>
    </row>
    <row r="122" spans="1:6" s="78" customFormat="1">
      <c r="B122" s="8"/>
      <c r="C122" s="82"/>
      <c r="D122" s="82"/>
      <c r="E122" s="80"/>
      <c r="F122" s="142"/>
    </row>
    <row r="123" spans="1:6" s="78" customFormat="1" ht="18.75">
      <c r="B123" s="87" t="s">
        <v>98</v>
      </c>
      <c r="C123" s="88" t="s">
        <v>89</v>
      </c>
      <c r="D123" s="88"/>
      <c r="E123" s="117"/>
      <c r="F123" s="159">
        <v>624.46</v>
      </c>
    </row>
    <row r="124" spans="1:6" s="78" customFormat="1">
      <c r="B124" s="86"/>
      <c r="C124" s="5"/>
      <c r="D124" s="82"/>
      <c r="E124" s="80"/>
      <c r="F124" s="142"/>
    </row>
    <row r="125" spans="1:6" ht="18.75">
      <c r="A125" s="59" t="s">
        <v>32</v>
      </c>
      <c r="B125" s="58"/>
      <c r="C125" s="81"/>
      <c r="D125" s="60">
        <f>D127+D132+D136+6+D144+D140+D148</f>
        <v>50</v>
      </c>
      <c r="E125" s="61">
        <f>E127+E132+E136+E148+E144+E140</f>
        <v>30</v>
      </c>
      <c r="F125" s="133">
        <f>F127+F132+F136+F140+F144+F148+F152</f>
        <v>1550.77</v>
      </c>
    </row>
    <row r="126" spans="1:6">
      <c r="C126" s="5"/>
      <c r="D126" s="5"/>
    </row>
    <row r="127" spans="1:6" ht="30.75">
      <c r="A127" s="62" t="s">
        <v>85</v>
      </c>
      <c r="B127" s="71" t="s">
        <v>58</v>
      </c>
      <c r="C127" s="72" t="s">
        <v>30</v>
      </c>
      <c r="D127" s="71">
        <v>16</v>
      </c>
      <c r="E127" s="122">
        <f>SUM(E129,E130)</f>
        <v>10</v>
      </c>
      <c r="F127" s="165">
        <f>F129+F130+F128</f>
        <v>270.22000000000003</v>
      </c>
    </row>
    <row r="128" spans="1:6" ht="18.75">
      <c r="A128" s="62"/>
      <c r="B128" s="71"/>
      <c r="C128" s="74" t="s">
        <v>93</v>
      </c>
      <c r="D128" s="71"/>
      <c r="E128" s="122"/>
      <c r="F128" s="166">
        <v>84.09</v>
      </c>
    </row>
    <row r="129" spans="1:6">
      <c r="A129" s="69"/>
      <c r="B129" s="73" t="s">
        <v>70</v>
      </c>
      <c r="C129" s="74" t="s">
        <v>37</v>
      </c>
      <c r="D129" s="73">
        <v>4</v>
      </c>
      <c r="E129" s="123">
        <v>3</v>
      </c>
      <c r="F129" s="166">
        <v>59.69</v>
      </c>
    </row>
    <row r="130" spans="1:6">
      <c r="B130" s="73" t="s">
        <v>71</v>
      </c>
      <c r="C130" s="74" t="s">
        <v>31</v>
      </c>
      <c r="D130" s="73">
        <v>12</v>
      </c>
      <c r="E130" s="123">
        <v>7</v>
      </c>
      <c r="F130" s="166">
        <v>126.44</v>
      </c>
    </row>
    <row r="131" spans="1:6">
      <c r="C131" s="82"/>
      <c r="F131" s="142"/>
    </row>
    <row r="132" spans="1:6" ht="18.75">
      <c r="A132" s="12" t="s">
        <v>33</v>
      </c>
      <c r="B132" s="17" t="s">
        <v>48</v>
      </c>
      <c r="C132" s="16" t="s">
        <v>6</v>
      </c>
      <c r="D132" s="17">
        <v>8</v>
      </c>
      <c r="E132" s="124">
        <f>E134</f>
        <v>5</v>
      </c>
      <c r="F132" s="167">
        <f>F134+F133</f>
        <v>127.59</v>
      </c>
    </row>
    <row r="133" spans="1:6" ht="18.75">
      <c r="A133" s="12"/>
      <c r="B133" s="17"/>
      <c r="C133" s="14" t="s">
        <v>115</v>
      </c>
      <c r="D133" s="17"/>
      <c r="E133" s="124"/>
      <c r="F133" s="168">
        <v>22.12</v>
      </c>
    </row>
    <row r="134" spans="1:6" s="2" customFormat="1">
      <c r="A134" s="69"/>
      <c r="B134" s="15"/>
      <c r="C134" s="14" t="s">
        <v>137</v>
      </c>
      <c r="D134" s="15">
        <v>8</v>
      </c>
      <c r="E134" s="125">
        <v>5</v>
      </c>
      <c r="F134" s="168">
        <v>105.47</v>
      </c>
    </row>
    <row r="135" spans="1:6">
      <c r="C135" s="82"/>
      <c r="F135" s="142"/>
    </row>
    <row r="136" spans="1:6" s="70" customFormat="1" ht="30.75">
      <c r="A136" s="62" t="s">
        <v>85</v>
      </c>
      <c r="B136" s="50" t="s">
        <v>54</v>
      </c>
      <c r="C136" s="51" t="s">
        <v>21</v>
      </c>
      <c r="D136" s="50">
        <v>4</v>
      </c>
      <c r="E136" s="127">
        <v>4</v>
      </c>
      <c r="F136" s="169">
        <f>F138+F137</f>
        <v>64.22</v>
      </c>
    </row>
    <row r="137" spans="1:6" s="70" customFormat="1" ht="18.75">
      <c r="A137" s="62"/>
      <c r="B137" s="50"/>
      <c r="C137" s="52" t="s">
        <v>118</v>
      </c>
      <c r="D137" s="50"/>
      <c r="E137" s="127"/>
      <c r="F137" s="170">
        <v>9.0500000000000007</v>
      </c>
    </row>
    <row r="138" spans="1:6" s="70" customFormat="1">
      <c r="A138" s="69"/>
      <c r="B138" s="52"/>
      <c r="C138" s="52" t="s">
        <v>136</v>
      </c>
      <c r="D138" s="53">
        <v>4</v>
      </c>
      <c r="E138" s="126">
        <v>4</v>
      </c>
      <c r="F138" s="170">
        <v>55.17</v>
      </c>
    </row>
    <row r="139" spans="1:6">
      <c r="B139" s="86"/>
      <c r="C139" s="8"/>
      <c r="D139" s="5"/>
      <c r="F139" s="142"/>
    </row>
    <row r="140" spans="1:6" ht="30.75">
      <c r="A140" s="62" t="s">
        <v>85</v>
      </c>
      <c r="B140" s="37" t="s">
        <v>57</v>
      </c>
      <c r="C140" s="36" t="s">
        <v>29</v>
      </c>
      <c r="D140" s="37">
        <v>6</v>
      </c>
      <c r="E140" s="128">
        <v>6</v>
      </c>
      <c r="F140" s="171">
        <f>F142+F141</f>
        <v>115.75</v>
      </c>
    </row>
    <row r="141" spans="1:6" ht="18.75">
      <c r="A141" s="62"/>
      <c r="B141" s="37"/>
      <c r="C141" s="38" t="s">
        <v>93</v>
      </c>
      <c r="D141" s="37"/>
      <c r="E141" s="128"/>
      <c r="F141" s="172">
        <v>17.54</v>
      </c>
    </row>
    <row r="142" spans="1:6">
      <c r="A142" s="69"/>
      <c r="B142" s="38"/>
      <c r="C142" s="38" t="s">
        <v>135</v>
      </c>
      <c r="D142" s="39">
        <v>6</v>
      </c>
      <c r="E142" s="129">
        <v>6</v>
      </c>
      <c r="F142" s="172">
        <v>98.21</v>
      </c>
    </row>
    <row r="143" spans="1:6">
      <c r="C143" s="5"/>
      <c r="D143" s="5"/>
    </row>
    <row r="144" spans="1:6" ht="37.5">
      <c r="A144" s="12" t="s">
        <v>36</v>
      </c>
      <c r="B144" s="75" t="s">
        <v>51</v>
      </c>
      <c r="C144" s="183" t="s">
        <v>13</v>
      </c>
      <c r="D144" s="75">
        <v>8</v>
      </c>
      <c r="E144" s="130">
        <f>E146</f>
        <v>3</v>
      </c>
      <c r="F144" s="173">
        <f>F146+F145</f>
        <v>160.21</v>
      </c>
    </row>
    <row r="145" spans="1:6" ht="18.75">
      <c r="A145" s="12"/>
      <c r="B145" s="75"/>
      <c r="C145" s="76" t="s">
        <v>93</v>
      </c>
      <c r="D145" s="75"/>
      <c r="E145" s="130"/>
      <c r="F145" s="174">
        <v>46.09</v>
      </c>
    </row>
    <row r="146" spans="1:6">
      <c r="A146" s="69"/>
      <c r="B146" s="76"/>
      <c r="C146" s="76" t="s">
        <v>135</v>
      </c>
      <c r="D146" s="77">
        <v>8</v>
      </c>
      <c r="E146" s="131">
        <v>3</v>
      </c>
      <c r="F146" s="174">
        <v>114.12</v>
      </c>
    </row>
    <row r="148" spans="1:6" s="70" customFormat="1" ht="18.75">
      <c r="A148" s="12" t="s">
        <v>33</v>
      </c>
      <c r="B148" s="29" t="s">
        <v>49</v>
      </c>
      <c r="C148" s="28" t="s">
        <v>7</v>
      </c>
      <c r="D148" s="29">
        <v>2</v>
      </c>
      <c r="E148" s="102">
        <v>2</v>
      </c>
      <c r="F148" s="143">
        <f>F150+F149</f>
        <v>67.94</v>
      </c>
    </row>
    <row r="149" spans="1:6" s="70" customFormat="1" ht="18.75">
      <c r="A149" s="12"/>
      <c r="B149" s="29"/>
      <c r="C149" s="30" t="s">
        <v>92</v>
      </c>
      <c r="D149" s="29"/>
      <c r="E149" s="102"/>
      <c r="F149" s="144">
        <v>31.12</v>
      </c>
    </row>
    <row r="150" spans="1:6" s="70" customFormat="1">
      <c r="A150" s="69"/>
      <c r="B150" s="31" t="s">
        <v>117</v>
      </c>
      <c r="C150" s="30" t="s">
        <v>116</v>
      </c>
      <c r="D150" s="30">
        <v>2</v>
      </c>
      <c r="E150" s="103">
        <v>2</v>
      </c>
      <c r="F150" s="144">
        <v>36.82</v>
      </c>
    </row>
    <row r="151" spans="1:6">
      <c r="B151" s="86"/>
      <c r="C151" s="8"/>
      <c r="D151" s="5"/>
      <c r="F151" s="142"/>
    </row>
    <row r="152" spans="1:6" ht="18.75">
      <c r="B152" s="87" t="s">
        <v>119</v>
      </c>
      <c r="C152" s="88" t="s">
        <v>89</v>
      </c>
      <c r="D152" s="88"/>
      <c r="E152" s="117"/>
      <c r="F152" s="159">
        <v>744.84</v>
      </c>
    </row>
  </sheetData>
  <printOptions gridLines="1"/>
  <pageMargins left="0.70866141732283472" right="0.70866141732283472" top="0.74803149606299213" bottom="0.74803149606299213" header="0.31496062992125984" footer="0.31496062992125984"/>
  <pageSetup paperSize="9" scale="84" orientation="portrait" r:id="rId1"/>
  <headerFooter>
    <oddFooter xml:space="preserve">&amp;LPN-PROJEKTNA NALOGA  
Rekonstrukcija palače Kresija  &amp;RAPI-842/1328
</oddFooter>
  </headerFooter>
  <rowBreaks count="6" manualBreakCount="6">
    <brk id="24" max="5" man="1"/>
    <brk id="31" max="5" man="1"/>
    <brk id="66" max="5" man="1"/>
    <brk id="83" max="5" man="1"/>
    <brk id="103" max="5" man="1"/>
    <brk id="12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2</vt:i4>
      </vt:variant>
    </vt:vector>
  </HeadingPairs>
  <TitlesOfParts>
    <vt:vector size="3" baseType="lpstr">
      <vt:lpstr>KVADRATURE</vt:lpstr>
      <vt:lpstr>KVADRATURE!Področje_tiskanja</vt:lpstr>
      <vt:lpstr>KVADRATURE!Tiskanje_naslovov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up-120</dc:creator>
  <cp:lastModifiedBy>Marko Stanovnik</cp:lastModifiedBy>
  <cp:lastPrinted>2020-09-16T10:20:13Z</cp:lastPrinted>
  <dcterms:created xsi:type="dcterms:W3CDTF">2020-06-15T06:19:56Z</dcterms:created>
  <dcterms:modified xsi:type="dcterms:W3CDTF">2021-01-19T14:21:11Z</dcterms:modified>
</cp:coreProperties>
</file>