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60" windowWidth="20160" windowHeight="8670" tabRatio="756"/>
  </bookViews>
  <sheets>
    <sheet name="1. NASLOVNA STRAN" sheetId="7" r:id="rId1"/>
    <sheet name="2. SPLOŠNA NAVODILA" sheetId="9" r:id="rId2"/>
    <sheet name="3. SKUPNA REKAPITULACIJA" sheetId="8" r:id="rId3"/>
    <sheet name="4. REKAP. SANACIJA TEMELJEV" sheetId="2" r:id="rId4"/>
    <sheet name="5. SANACIJA TEMELJEV" sheetId="1" r:id="rId5"/>
    <sheet name="6. REKAPITULACIJA SISTEM EQ" sheetId="4" r:id="rId6"/>
    <sheet name="7. PROTIPROTESNA SAN. SISTEM EQ" sheetId="3" r:id="rId7"/>
    <sheet name="8. REKAPITULACIJA SISTEM FRG" sheetId="6" r:id="rId8"/>
    <sheet name="9.PROTIPROTESNA SAN. SISTEM FRG" sheetId="5" r:id="rId9"/>
  </sheets>
  <definedNames>
    <definedName name="_xlnm.Print_Area" localSheetId="2">'3. SKUPNA REKAPITULACIJA'!$A$1:$D$28</definedName>
    <definedName name="_xlnm.Print_Titles" localSheetId="4">'5. SANACIJA TEMELJEV'!$4:$4</definedName>
    <definedName name="_xlnm.Print_Titles" localSheetId="8">'9.PROTIPROTESNA SAN. SISTEM FRG'!$3:$4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6" l="1"/>
  <c r="A24" i="6"/>
  <c r="B24" i="6"/>
  <c r="F141" i="5"/>
  <c r="F131" i="5"/>
  <c r="F125" i="5"/>
  <c r="F123" i="5"/>
  <c r="F121" i="5"/>
  <c r="F119" i="5"/>
  <c r="F111" i="5"/>
  <c r="F105" i="5"/>
  <c r="F103" i="5"/>
  <c r="F97" i="5"/>
  <c r="F91" i="5"/>
  <c r="F85" i="5"/>
  <c r="F83" i="5"/>
  <c r="F81" i="5"/>
  <c r="F75" i="5"/>
  <c r="F73" i="5"/>
  <c r="F67" i="5"/>
  <c r="F61" i="5"/>
  <c r="F55" i="5"/>
  <c r="F49" i="5"/>
  <c r="F43" i="5"/>
  <c r="F37" i="5"/>
  <c r="F35" i="5"/>
  <c r="F27" i="5"/>
  <c r="F25" i="5"/>
  <c r="F23" i="5"/>
  <c r="F21" i="5"/>
  <c r="F19" i="5"/>
  <c r="F17" i="5"/>
  <c r="F15" i="5"/>
  <c r="F13" i="5"/>
  <c r="F11" i="5"/>
  <c r="F9" i="5"/>
  <c r="F7" i="5"/>
  <c r="A25" i="4"/>
  <c r="B25" i="4"/>
  <c r="A23" i="4"/>
  <c r="B23" i="4"/>
  <c r="A21" i="4"/>
  <c r="B21" i="4"/>
  <c r="A19" i="4"/>
  <c r="B19" i="4"/>
  <c r="F68" i="3"/>
  <c r="E25" i="4" s="1"/>
  <c r="F62" i="3"/>
  <c r="F60" i="3"/>
  <c r="F58" i="3"/>
  <c r="F56" i="3"/>
  <c r="F48" i="3"/>
  <c r="F46" i="3"/>
  <c r="F40" i="3"/>
  <c r="F34" i="3"/>
  <c r="F28" i="3"/>
  <c r="F26" i="3"/>
  <c r="F18" i="3"/>
  <c r="F16" i="3"/>
  <c r="F14" i="3"/>
  <c r="F12" i="3"/>
  <c r="F10" i="3"/>
  <c r="F8" i="3"/>
  <c r="E20" i="3" s="1"/>
  <c r="F20" i="3" s="1"/>
  <c r="F7" i="1"/>
  <c r="E17" i="2" s="1"/>
  <c r="E19" i="2" l="1"/>
  <c r="E22" i="3"/>
  <c r="F22" i="3" s="1"/>
  <c r="E52" i="3"/>
  <c r="F52" i="3" s="1"/>
  <c r="E50" i="3"/>
  <c r="F50" i="3" s="1"/>
  <c r="E64" i="3"/>
  <c r="F64" i="3" s="1"/>
  <c r="E23" i="4" s="1"/>
  <c r="E137" i="5"/>
  <c r="F137" i="5" s="1"/>
  <c r="E24" i="6" s="1"/>
  <c r="E127" i="5"/>
  <c r="F127" i="5" s="1"/>
  <c r="E22" i="6" s="1"/>
  <c r="E115" i="5"/>
  <c r="F115" i="5" s="1"/>
  <c r="E113" i="5"/>
  <c r="F113" i="5" s="1"/>
  <c r="E20" i="6" s="1"/>
  <c r="E29" i="5"/>
  <c r="F29" i="5" s="1"/>
  <c r="E31" i="5"/>
  <c r="F31" i="5" s="1"/>
  <c r="E19" i="4"/>
  <c r="E26" i="6"/>
  <c r="F13" i="1"/>
  <c r="D16" i="8" s="1"/>
  <c r="F71" i="3" l="1"/>
  <c r="D17" i="8" s="1"/>
  <c r="E18" i="6"/>
  <c r="F143" i="5"/>
  <c r="D18" i="8" s="1"/>
  <c r="E21" i="4"/>
  <c r="E27" i="4" s="1"/>
  <c r="E28" i="6"/>
  <c r="D20" i="8" l="1"/>
  <c r="D22" i="8" s="1"/>
  <c r="D24" i="8" s="1"/>
  <c r="D26" i="8" s="1"/>
  <c r="D28" i="8" s="1"/>
</calcChain>
</file>

<file path=xl/sharedStrings.xml><?xml version="1.0" encoding="utf-8"?>
<sst xmlns="http://schemas.openxmlformats.org/spreadsheetml/2006/main" count="400" uniqueCount="147">
  <si>
    <t>A.</t>
  </si>
  <si>
    <t>1.</t>
  </si>
  <si>
    <t>m1</t>
  </si>
  <si>
    <t>2.</t>
  </si>
  <si>
    <t>3.</t>
  </si>
  <si>
    <t>m3</t>
  </si>
  <si>
    <t>4.</t>
  </si>
  <si>
    <t>5.</t>
  </si>
  <si>
    <t>kom</t>
  </si>
  <si>
    <t>6.</t>
  </si>
  <si>
    <t>7.</t>
  </si>
  <si>
    <t>8.</t>
  </si>
  <si>
    <t>m2</t>
  </si>
  <si>
    <t>9.</t>
  </si>
  <si>
    <t>10.</t>
  </si>
  <si>
    <t>11.</t>
  </si>
  <si>
    <t>SANACIJA TEMELJEV PO SISTEMU URETEK</t>
  </si>
  <si>
    <t>Utrditev temeljnih tal z globinskim injektiranjem z uporabo raztezne geotehnične smole. Izvede se konsolidacija terena v sloju od spodnjega nivoja pasovnega temelja do globine 3,0 m pod temeljem. Izvajalec mora zagotoviti stabiliziranje temeljev in kontroliran dvig posedenih temeljev za 2,0 mm.  Poseg se opravi brez izkopa.  Za injektiranje se uporabi smola z raztezno silo vsaj 10.000 kPa in tlačno trdnostjo vsaj 6.000 kPa. Uporabi se sistem Uretek Deep Injections ali enakovredna metoda.</t>
  </si>
  <si>
    <t>SKUPAJ</t>
  </si>
  <si>
    <t>POZ.</t>
  </si>
  <si>
    <t>OPIS</t>
  </si>
  <si>
    <t>ENOTA</t>
  </si>
  <si>
    <t>KOL.</t>
  </si>
  <si>
    <t>CENA/ENOTO</t>
  </si>
  <si>
    <t>SKUPNA CENA</t>
  </si>
  <si>
    <t>PROTIPOTRESNA SANACIJA OBJEKTA PO SISTEMU EQ</t>
  </si>
  <si>
    <t>I.</t>
  </si>
  <si>
    <t>RUŠITVENA DELA</t>
  </si>
  <si>
    <t>Priprava gradbišča, zaščita in zavarovanje prostora s pvc folijo.</t>
  </si>
  <si>
    <t>kpl</t>
  </si>
  <si>
    <t>Demontaža, prestavitev  opreme, prenos na začasno deponijo.</t>
  </si>
  <si>
    <t>ur</t>
  </si>
  <si>
    <t xml:space="preserve">Rušenje stenskega ometa s sten, predvidenih po statičnem načrtu za sanacijo, z iznosom odpadnega materiala na začasno deponijo. </t>
  </si>
  <si>
    <t>Odstranjevanje drobnih nevezanih delcev po odstranitvi ometa in razprašitev sten z vakuum čistilcem.</t>
  </si>
  <si>
    <t>Zaščita prostorov, stavbnega pohištva in vgrajene opreme za čas rušitvenih in grobih gradbenih del.</t>
  </si>
  <si>
    <t>Nakladanje in odvoz neuporabnega in rušenega materiala na stalno deponijo s plačilom takse v radiju do 10 km.</t>
  </si>
  <si>
    <t>Razna nepredvidena gradbena dela ( obračun na osnovi dejansko izv. količin, potrjenih v gradbeni knjigi)</t>
  </si>
  <si>
    <t>Zavarovalni, transportni in ostali manipulativni stroški.</t>
  </si>
  <si>
    <t xml:space="preserve">II. </t>
  </si>
  <si>
    <t>ZIDARSKA DELA</t>
  </si>
  <si>
    <t>Izravnava sten s cementno lepilno malto z zapolnitvijo večjih izdobenih fug ali utorov.</t>
  </si>
  <si>
    <t>Obdelava izravnane površine stene z MapeWrap EQ Adhesive.</t>
  </si>
  <si>
    <t>Dobava in vgradnja MapeWrap EQ Net mrežice  s preklaplanjem od 10 cm. Mrežica se zaključuje na nosinih delih konstrukcije z minimalnim preklopom 15 cm..</t>
  </si>
  <si>
    <t>Ponovni nanos  MapeWrap EQ Adhesive preko mrežice.</t>
  </si>
  <si>
    <t>Zidarska obdelava protipotresno saniranih sten s Planitop 200 v funkciji ometa sten.</t>
  </si>
  <si>
    <t>Redno gradbeno čiščenje med gradnjo ter po izvedbi zidarskih in ostalih grobih gradbenih delih.</t>
  </si>
  <si>
    <t>III.</t>
  </si>
  <si>
    <t>SLIKOPLESKARSKA DELA</t>
  </si>
  <si>
    <t>Brušenje sten po končni zidarski obdelavi in odstranjevanje grobih delcev.</t>
  </si>
  <si>
    <t>Dvakratna izravnava ometanih sten z brušenjem po vsaki fazi izravnave.</t>
  </si>
  <si>
    <t>Nanos preimer premaza na izravnane stene</t>
  </si>
  <si>
    <t>Slikopleskarska obdelava sten z JUPOL  beli v dveh nanosih.</t>
  </si>
  <si>
    <t>Pripravljalna in zaključna dela, transportni in ostali manipulativni stroški.</t>
  </si>
  <si>
    <t>VII.</t>
  </si>
  <si>
    <t>OSTALA DELA</t>
  </si>
  <si>
    <t>Finalno čiščenje pred predajo objekta.</t>
  </si>
  <si>
    <t>SKUPAJ PROTIPOTRESNA SANACIJA OBJEKTA PO SISTEMU EQ</t>
  </si>
  <si>
    <t>REKAPITULACIJA PROTIPOTRESNA SANACIJA OBJEKTA PO SISTEMU EQ</t>
  </si>
  <si>
    <t>VRTEC ZELENA JAMA, Zvezna ulica  18, 1000 Ljubljana</t>
  </si>
  <si>
    <t>enota ZELENA JAMA</t>
  </si>
  <si>
    <t xml:space="preserve">Zvezna ulica 18 </t>
  </si>
  <si>
    <t>PROTIPOTRESNA SANACIJA OBJEKTA  PO SISTEMU EQ</t>
  </si>
  <si>
    <t>Naročnik:</t>
  </si>
  <si>
    <t>Objekt :</t>
  </si>
  <si>
    <t>Lokacija :</t>
  </si>
  <si>
    <t>Gradnja :</t>
  </si>
  <si>
    <t>PROTIPOTRESNA SANACIJA OBJEKTA PO SISTEMU FRG</t>
  </si>
  <si>
    <t>Zarezovanje fasadnega sloja do nosilnega zidu</t>
  </si>
  <si>
    <t>Rušenje vseh slojev fasadne obloge do opečne stene v deb. 15 cm.</t>
  </si>
  <si>
    <t>Vrtanje horizontalnih lukenj v opečno steno fi 10mm v kvadratnem rastru 1m, na površino stene.</t>
  </si>
  <si>
    <t xml:space="preserve">Vrtanje lukenj pod kotom 30 st. ( z gornje strani enostaransko) na horizontalne vrtine v opečno steno fi 10mm.  Priključek izvrtine mora biti na 1/3 debeline zidu. </t>
  </si>
  <si>
    <t>Razprašitev lukenj vseh prašnih delcev s pomočjo komprimiranega zraka</t>
  </si>
  <si>
    <t>12.</t>
  </si>
  <si>
    <t>13.</t>
  </si>
  <si>
    <t>Pregled ravnosti sten po odstranitvi ometov in spiranje z vodo.</t>
  </si>
  <si>
    <t>Izravnava sten  v deb do 10 mm s PLANITOPN HDM RESTAURO malto z zapolnitvijo večjih izdobenih fug ali utorov.</t>
  </si>
  <si>
    <t>Izvedba izravnave neravnin, vdolbin, fug večjih od 10 mm z MAPEANTIQUE STRCUTURALE NHL. Ocena 10%.</t>
  </si>
  <si>
    <t>Vgradnja čepov na izhode horizontalnih luknjah s pomočjo malte PLANITOP HDM RESTAURO.</t>
  </si>
  <si>
    <t>Vgradnja nastavkov za injektiranje v izvrtine pod kotom in pritrditev s PLANITOP HDM RESTAURO.</t>
  </si>
  <si>
    <t xml:space="preserve">Obdelava površine stene s temeljnim utrditvenim premazom PRIMER 3296. </t>
  </si>
  <si>
    <t>Obdelava stene z malto PLANITOP HDM RESTAURO v debelini 4 - 5 mm.</t>
  </si>
  <si>
    <t>Dobava in vgradnja MAPEGRIG G 220 mrežice  s preklaplanjem od 10 cm. Mrežico je potrebno temeljito vtisniti v malto in preprečiti votla mesta.</t>
  </si>
  <si>
    <t>Obdelava stene z drugim slojem  malte PLANITOP HDM RESTAURO v debelini 4 mm. Drugi sloj mora v celoti prekriti mrežico MAPEGRID G 220.  Drugi sloj se ne nanaša na mestih cca 30 cm okrog sider.</t>
  </si>
  <si>
    <t>Izmera, odrez in priprava  povezovalnih sider MAPEWRAP G FIOCCO. Sidra prepojiti z epoksidno smolo MAPEWRAP-om 21 in posip vrvice s QUQRZO -m 0,5.</t>
  </si>
  <si>
    <t>Demontaža čepov na horizontalnih vrtinah in precizna namestitev sider MAPEWRAP G FIOCCO.</t>
  </si>
  <si>
    <t>Zapolnitev lukenj  ob sidrih s PLANITOP-om HDM RESTAURO</t>
  </si>
  <si>
    <t>Injektiranje lukenj  z maso MAPE - ANTIQUE I preko lukenj pod kotom pod pritiskom do 3 bare.</t>
  </si>
  <si>
    <t>14.</t>
  </si>
  <si>
    <t>Obdelava vdolbin po odstranitvi nastavkov za injektiranje s PLANITOP-OM HDM RESTAURO.</t>
  </si>
  <si>
    <t>15.</t>
  </si>
  <si>
    <t>Namestitev prostega dela vrvičnih sider, izven gabarita zidu v obliko krožne pahljače.</t>
  </si>
  <si>
    <t>16.</t>
  </si>
  <si>
    <t>Obdelava območja pahljače vrvičnih sider s PLANITOP HDM RESTAURO malto. Paziti, da je pahljača sidra dobro vtisnjena v malto.</t>
  </si>
  <si>
    <t>17.</t>
  </si>
  <si>
    <t>18.</t>
  </si>
  <si>
    <t>19.</t>
  </si>
  <si>
    <t>IV.</t>
  </si>
  <si>
    <t xml:space="preserve">FASADERSKA DELA </t>
  </si>
  <si>
    <t xml:space="preserve">Izdelava izolacijske fasade na zunanji strani fasadnih zidov po izvedbi protipotresne sanacije le teh. </t>
  </si>
  <si>
    <t>V.</t>
  </si>
  <si>
    <t>SKUPAJ PROTIPOTRESNA SANACIJA OBJEKTA PO SISTEMU FRG</t>
  </si>
  <si>
    <t>PROTIPOTRESNA SANACIJA OBJEKTA  PO SISTEMU FRG</t>
  </si>
  <si>
    <t>REKAPITULACIJA PROTIPOTRESNA SANACIJA OBJEKTA PO SISTEMU FRG</t>
  </si>
  <si>
    <t>April 2017</t>
  </si>
  <si>
    <t>Ljubljana</t>
  </si>
  <si>
    <t>SKUPAJ :</t>
  </si>
  <si>
    <t xml:space="preserve">POPUST % :         </t>
  </si>
  <si>
    <t>VREDNOST S POPUSTOM</t>
  </si>
  <si>
    <t>DDV 22%</t>
  </si>
  <si>
    <t>SKUPAJ Z DDV 22%</t>
  </si>
  <si>
    <t>PROTIPOTESNA SANACIJA OBJEKTA IN SANACIJA TEMELJEV</t>
  </si>
  <si>
    <t>SKUPNA REKAPITULACIJA</t>
  </si>
  <si>
    <t>SPOLŠNA NAVODILA</t>
  </si>
  <si>
    <t>Þ</t>
  </si>
  <si>
    <t>Pri izdelavi ponudbe in izvedbi je potrebno posebej upoštevati in zajeti v enotnih cenah nekatere dejavnike vezane na značaj in lokacijo objekta v katerem se izvajajo preureditvena dela.</t>
  </si>
  <si>
    <t>Posebnosti in zahtevnost lokacije objekta glede na prometni režim v mestu.</t>
  </si>
  <si>
    <t>Posebna zaščita prostorov, ki niso predmet preureditve.</t>
  </si>
  <si>
    <t>Povečan obseg ročnega dela in specifični gradbeni posegi pri izvajanju rušitvenih del.</t>
  </si>
  <si>
    <t>Problematika dostopov in dovozov ter zadrževanje gradbene mehanizacije (transporti) v zvezi z lego objekta v prostoru.</t>
  </si>
  <si>
    <t>Stroški zaradi organiziranja gradbišča v mestu (gradbiščna deponija, gradbiščna pisarna, prostori za delavce, sanitarije, takse in podobno).</t>
  </si>
  <si>
    <t>Povečano razmerje ročno vgrajenega materiala in ročnih transportov materiala in opreme.</t>
  </si>
  <si>
    <t>Zahtevne rušitve montažne konstrukcije zasteklitve igralnic v pritličju.</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</si>
  <si>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</si>
  <si>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</si>
  <si>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</si>
  <si>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</si>
  <si>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Fasadni odri višine do 12 m, skladno s predpisi o varstvu pri delu in ustrezni lahki premični odri za delo v objektu.</t>
  </si>
  <si>
    <t>V primeru slabega vremena je izvajalec dolžan zaščititi notranjost stavbe pred vdorom vode in drugimi poškodbami.</t>
  </si>
  <si>
    <t>Pri pripravi vseh odprtin je potrebno upoštevati in izvesi tudi potrebna popravila obstoječe lesene konstrukcije, če je bila ta poškodovana v času rušitvenih del.</t>
  </si>
  <si>
    <t>Upoštervati stroške organizacije gradbišča, kot tudi vse druge potrebne stroške za izvedbo predvidenih del.</t>
  </si>
  <si>
    <t>Pri delu  materiali, ki vsebujejo azbest je dela potrebno izvajati v skladu z veljavnimi predpisi.</t>
  </si>
  <si>
    <t>Upoštevati je potrebno tudi izdelavo vse potrebne delavnišče dokumentacije za fasadne in druge gradbene elemente.</t>
  </si>
  <si>
    <t>Sestavni del popisa je načrt arhitekture z vsemi sestavnimi deli.</t>
  </si>
  <si>
    <t>Vsa navedena komercialna imane, oziroma nazivi materialov in izdelkov so navedena kot minimalne zahteve za kakovost in nivo ponujenih materialov in storitev. Izvajalec mora dobaviti in vgraditi po kakovosti enakovredne ali boljše elemente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</si>
  <si>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</si>
  <si>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</si>
  <si>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</si>
  <si>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</si>
  <si>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</si>
  <si>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VRTEC ZELENA JAMA                                                                                  Zvezna ulica 18, Ljubljana</t>
  </si>
  <si>
    <t>SANACIJA TEMELJEV</t>
  </si>
  <si>
    <t>REKAPITULACIJA SANACIJA TEMELJEV</t>
  </si>
  <si>
    <t>Ponujeni proizvajalec:</t>
  </si>
  <si>
    <t>®</t>
  </si>
  <si>
    <t>A.9 K ponudbi priloženi katalogi morajo biti označeni; št. pozicije, proizvajalec, ponujeni model.</t>
  </si>
  <si>
    <t>A1.   Ponudnik mora v ponudbeni predračun pri označenih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</si>
  <si>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Ponujeni artikel: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</si>
</sst>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34" x14ac:knownFonts="1">
    <font>
      <sz val="11"/>
      <color theme="1"/>
      <name val="Calibri"/>
      <family val="2"/>
      <charset val="238"/>
      <scheme val="minor"/>
    </font>
    <font>
      <sz val="12"/>
      <color theme="1"/>
      <name val="Calibri"/>
      <family val="2"/>
      <charset val="238"/>
      <scheme val="minor"/>
    </font>
    <font>
      <sz val="11"/>
      <color theme="1"/>
      <name val="Calibri Light"/>
      <family val="2"/>
      <charset val="238"/>
    </font>
    <font>
      <b/>
      <sz val="11"/>
      <color theme="1"/>
      <name val="Calibri Light"/>
      <family val="2"/>
      <charset val="238"/>
    </font>
    <font>
      <sz val="11"/>
      <color theme="1"/>
      <name val="Calibri Light"/>
      <family val="2"/>
      <charset val="238"/>
      <scheme val="major"/>
    </font>
    <font>
      <b/>
      <sz val="11"/>
      <color theme="1"/>
      <name val="Calibri Light"/>
      <family val="2"/>
      <charset val="238"/>
      <scheme val="major"/>
    </font>
    <font>
      <sz val="12"/>
      <color theme="1"/>
      <name val="Calibri Light"/>
      <family val="2"/>
      <charset val="238"/>
      <scheme val="major"/>
    </font>
    <font>
      <b/>
      <sz val="12"/>
      <color theme="1"/>
      <name val="Calibri Light"/>
      <family val="2"/>
      <charset val="238"/>
      <scheme val="major"/>
    </font>
    <font>
      <b/>
      <sz val="12"/>
      <name val="Calibri Light"/>
      <family val="2"/>
      <charset val="238"/>
    </font>
    <font>
      <sz val="12"/>
      <name val="Calibri Light"/>
      <family val="2"/>
      <charset val="238"/>
    </font>
    <font>
      <b/>
      <sz val="11"/>
      <name val="Calibri Light"/>
      <family val="2"/>
      <charset val="238"/>
    </font>
    <font>
      <sz val="14"/>
      <color theme="1"/>
      <name val="Calibri Light"/>
      <family val="2"/>
      <charset val="238"/>
      <scheme val="major"/>
    </font>
    <font>
      <b/>
      <sz val="14"/>
      <color theme="1"/>
      <name val="Calibri Light"/>
      <family val="2"/>
      <charset val="238"/>
      <scheme val="major"/>
    </font>
    <font>
      <sz val="12"/>
      <color indexed="8"/>
      <name val="Calibri Light"/>
      <family val="2"/>
      <charset val="238"/>
      <scheme val="major"/>
    </font>
    <font>
      <b/>
      <sz val="12"/>
      <color indexed="8"/>
      <name val="Calibri Light"/>
      <family val="2"/>
      <charset val="238"/>
      <scheme val="major"/>
    </font>
    <font>
      <b/>
      <sz val="12"/>
      <name val="Calibri Light"/>
      <family val="2"/>
      <charset val="238"/>
      <scheme val="major"/>
    </font>
    <font>
      <b/>
      <sz val="11"/>
      <name val="Calibri Light"/>
      <family val="2"/>
      <charset val="238"/>
      <scheme val="major"/>
    </font>
    <font>
      <sz val="12"/>
      <name val="Calibri Light"/>
      <family val="2"/>
      <charset val="238"/>
      <scheme val="major"/>
    </font>
    <font>
      <b/>
      <sz val="18"/>
      <name val="Calibri Light"/>
      <family val="2"/>
      <charset val="238"/>
    </font>
    <font>
      <b/>
      <sz val="14"/>
      <name val="Arial CE"/>
      <family val="2"/>
      <charset val="238"/>
    </font>
    <font>
      <sz val="8"/>
      <name val="Times New Roman CE"/>
      <family val="1"/>
      <charset val="238"/>
    </font>
    <font>
      <sz val="8"/>
      <name val="Arial CE"/>
      <family val="2"/>
      <charset val="238"/>
    </font>
    <font>
      <sz val="12"/>
      <name val="Arial CE"/>
      <family val="2"/>
      <charset val="238"/>
    </font>
    <font>
      <sz val="12"/>
      <name val="Arial CE"/>
      <charset val="238"/>
    </font>
    <font>
      <sz val="14"/>
      <name val="Times New Roman CE"/>
      <family val="1"/>
      <charset val="238"/>
    </font>
    <font>
      <sz val="14"/>
      <name val="Calibri Light"/>
      <family val="2"/>
      <charset val="238"/>
    </font>
    <font>
      <b/>
      <sz val="16"/>
      <name val="Calibri Light"/>
      <family val="2"/>
      <charset val="238"/>
    </font>
    <font>
      <b/>
      <sz val="14"/>
      <name val="Calibri Light"/>
      <family val="2"/>
      <charset val="238"/>
    </font>
    <font>
      <sz val="11"/>
      <name val="Calibri Light"/>
      <family val="2"/>
      <charset val="238"/>
    </font>
    <font>
      <sz val="12"/>
      <color theme="1"/>
      <name val="Symbol"/>
      <family val="1"/>
      <charset val="2"/>
    </font>
    <font>
      <sz val="12"/>
      <color theme="0"/>
      <name val="Calibri Light"/>
      <family val="2"/>
      <charset val="238"/>
      <scheme val="major"/>
    </font>
    <font>
      <sz val="11"/>
      <color theme="0"/>
      <name val="Calibri Light"/>
      <family val="2"/>
      <charset val="238"/>
    </font>
    <font>
      <sz val="10"/>
      <color theme="1"/>
      <name val="Calibri Light"/>
      <family val="2"/>
      <charset val="238"/>
      <scheme val="major"/>
    </font>
    <font>
      <sz val="10"/>
      <color theme="1"/>
      <name val="Symbol"/>
      <family val="1"/>
      <charset val="2"/>
    </font>
  </fonts>
  <fills count="3">
    <fill>
      <patternFill patternType="none"/>
    </fill>
    <fill>
      <patternFill patternType="gray125"/>
    </fill>
    <fill>
      <patternFill patternType="solid">
        <fgColor theme="9" tint="0.79998168889431442"/>
        <bgColor indexed="64"/>
      </patternFill>
    </fill>
  </fills>
  <borders count="15">
    <border>
      <left/>
      <right/>
      <top/>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43">
    <xf numFmtId="0" fontId="0" fillId="0" borderId="0" xfId="0"/>
    <xf numFmtId="0" fontId="4" fillId="0" borderId="0" xfId="0" applyFont="1"/>
    <xf numFmtId="4" fontId="4" fillId="0" borderId="0" xfId="0" applyNumberFormat="1" applyFont="1"/>
    <xf numFmtId="0" fontId="6" fillId="0" borderId="0" xfId="0" applyFont="1" applyAlignment="1">
      <alignment vertical="top" wrapText="1"/>
    </xf>
    <xf numFmtId="0" fontId="6" fillId="0" borderId="0" xfId="0" applyFont="1"/>
    <xf numFmtId="4" fontId="6" fillId="0" borderId="0" xfId="0" applyNumberFormat="1" applyFont="1"/>
    <xf numFmtId="0" fontId="6" fillId="0" borderId="1" xfId="0" applyFont="1" applyBorder="1" applyAlignment="1">
      <alignment vertical="top" wrapText="1"/>
    </xf>
    <xf numFmtId="0" fontId="6" fillId="0" borderId="1" xfId="0" applyFont="1" applyBorder="1"/>
    <xf numFmtId="0" fontId="6" fillId="2" borderId="1" xfId="0" applyFont="1" applyFill="1" applyBorder="1" applyAlignment="1">
      <alignment vertical="top" wrapText="1"/>
    </xf>
    <xf numFmtId="0" fontId="7" fillId="2" borderId="1" xfId="0" applyFont="1" applyFill="1" applyBorder="1" applyAlignment="1">
      <alignment horizontal="left" vertical="top" wrapText="1"/>
    </xf>
    <xf numFmtId="0" fontId="6" fillId="2" borderId="1" xfId="0" applyFont="1" applyFill="1" applyBorder="1"/>
    <xf numFmtId="4" fontId="6" fillId="2" borderId="1" xfId="0" applyNumberFormat="1" applyFont="1" applyFill="1" applyBorder="1"/>
    <xf numFmtId="0" fontId="7" fillId="0" borderId="1" xfId="0" applyFont="1" applyBorder="1" applyAlignment="1">
      <alignment vertical="top" wrapText="1"/>
    </xf>
    <xf numFmtId="0" fontId="6" fillId="0" borderId="0" xfId="0" applyFont="1" applyFill="1" applyBorder="1" applyAlignment="1">
      <alignment vertical="top" wrapText="1"/>
    </xf>
    <xf numFmtId="0" fontId="7" fillId="0" borderId="0" xfId="0" applyFont="1" applyFill="1" applyBorder="1" applyAlignment="1">
      <alignment horizontal="left" vertical="top" wrapText="1"/>
    </xf>
    <xf numFmtId="0" fontId="6" fillId="0" borderId="0" xfId="0" applyFont="1" applyFill="1" applyBorder="1"/>
    <xf numFmtId="4" fontId="6" fillId="0" borderId="0" xfId="0" applyNumberFormat="1" applyFont="1" applyFill="1" applyBorder="1"/>
    <xf numFmtId="0" fontId="6" fillId="0" borderId="0" xfId="0" applyFont="1" applyFill="1"/>
    <xf numFmtId="0" fontId="9" fillId="0" borderId="0" xfId="0" applyFont="1" applyAlignment="1" applyProtection="1">
      <alignment horizontal="justify" vertical="top" wrapText="1"/>
    </xf>
    <xf numFmtId="1" fontId="9" fillId="0" borderId="0" xfId="0" applyNumberFormat="1" applyFont="1" applyAlignment="1" applyProtection="1">
      <alignment horizontal="justify" vertical="top" wrapText="1"/>
    </xf>
    <xf numFmtId="0" fontId="8" fillId="2" borderId="1" xfId="0" applyFont="1" applyFill="1" applyBorder="1" applyAlignment="1" applyProtection="1">
      <alignment vertical="top"/>
    </xf>
    <xf numFmtId="0" fontId="8" fillId="2" borderId="1" xfId="0" applyFont="1" applyFill="1" applyBorder="1" applyAlignment="1" applyProtection="1">
      <alignment horizontal="center" vertical="top"/>
    </xf>
    <xf numFmtId="164" fontId="8" fillId="2" borderId="1" xfId="0" applyNumberFormat="1" applyFont="1" applyFill="1" applyBorder="1" applyAlignment="1" applyProtection="1">
      <alignment vertical="top"/>
    </xf>
    <xf numFmtId="0" fontId="4" fillId="0" borderId="1" xfId="0" applyFont="1" applyBorder="1"/>
    <xf numFmtId="164" fontId="6" fillId="0" borderId="0" xfId="0" applyNumberFormat="1" applyFont="1"/>
    <xf numFmtId="0" fontId="6" fillId="2" borderId="2" xfId="0" applyFont="1" applyFill="1" applyBorder="1" applyAlignment="1">
      <alignment vertical="top" wrapText="1"/>
    </xf>
    <xf numFmtId="0" fontId="7" fillId="2" borderId="2" xfId="0" applyFont="1" applyFill="1" applyBorder="1" applyAlignment="1">
      <alignment vertical="top" wrapText="1"/>
    </xf>
    <xf numFmtId="0" fontId="6" fillId="2" borderId="2" xfId="0" applyFont="1" applyFill="1" applyBorder="1"/>
    <xf numFmtId="4" fontId="6" fillId="2" borderId="2" xfId="0" applyNumberFormat="1" applyFont="1" applyFill="1" applyBorder="1"/>
    <xf numFmtId="164" fontId="6" fillId="0" borderId="1" xfId="0" applyNumberFormat="1" applyFont="1" applyBorder="1"/>
    <xf numFmtId="0" fontId="4" fillId="2" borderId="2" xfId="0" applyFont="1" applyFill="1" applyBorder="1"/>
    <xf numFmtId="4" fontId="4" fillId="2" borderId="2" xfId="0" applyNumberFormat="1" applyFont="1" applyFill="1" applyBorder="1"/>
    <xf numFmtId="164" fontId="6" fillId="2" borderId="0" xfId="0" applyNumberFormat="1" applyFont="1" applyFill="1" applyProtection="1">
      <protection locked="0"/>
    </xf>
    <xf numFmtId="164" fontId="6" fillId="2" borderId="2" xfId="0" applyNumberFormat="1" applyFont="1" applyFill="1" applyBorder="1"/>
    <xf numFmtId="1" fontId="8" fillId="2" borderId="1" xfId="0" applyNumberFormat="1" applyFont="1" applyFill="1" applyBorder="1" applyAlignment="1" applyProtection="1">
      <alignment horizontal="left" vertical="top"/>
    </xf>
    <xf numFmtId="0" fontId="10" fillId="2" borderId="1" xfId="0" applyFont="1" applyFill="1" applyBorder="1" applyAlignment="1" applyProtection="1">
      <alignment horizontal="center" vertical="top"/>
    </xf>
    <xf numFmtId="164" fontId="7" fillId="2" borderId="2" xfId="0" applyNumberFormat="1" applyFont="1" applyFill="1" applyBorder="1"/>
    <xf numFmtId="0" fontId="11" fillId="2" borderId="1" xfId="0" applyFont="1" applyFill="1" applyBorder="1" applyAlignment="1">
      <alignment vertical="top" wrapText="1"/>
    </xf>
    <xf numFmtId="0" fontId="11" fillId="2" borderId="1" xfId="0" applyFont="1" applyFill="1" applyBorder="1"/>
    <xf numFmtId="0" fontId="11" fillId="0" borderId="0" xfId="0" applyFont="1"/>
    <xf numFmtId="0" fontId="12" fillId="2" borderId="1" xfId="0" applyFont="1" applyFill="1" applyBorder="1" applyAlignment="1">
      <alignment vertical="top" wrapText="1"/>
    </xf>
    <xf numFmtId="0" fontId="12" fillId="2" borderId="1" xfId="0" applyFont="1" applyFill="1" applyBorder="1"/>
    <xf numFmtId="0" fontId="12" fillId="0" borderId="0" xfId="0" applyFont="1"/>
    <xf numFmtId="1" fontId="6" fillId="0" borderId="0" xfId="0" applyNumberFormat="1" applyFont="1" applyFill="1" applyBorder="1" applyAlignment="1">
      <alignment horizontal="center"/>
    </xf>
    <xf numFmtId="1" fontId="6" fillId="0" borderId="0" xfId="0" applyNumberFormat="1" applyFont="1" applyAlignment="1">
      <alignment horizontal="center"/>
    </xf>
    <xf numFmtId="1" fontId="6" fillId="0" borderId="1" xfId="0" applyNumberFormat="1" applyFont="1" applyBorder="1" applyAlignment="1">
      <alignment horizontal="center"/>
    </xf>
    <xf numFmtId="2" fontId="13" fillId="0" borderId="0" xfId="0" applyNumberFormat="1" applyFont="1" applyAlignment="1">
      <alignment vertical="top" wrapText="1"/>
    </xf>
    <xf numFmtId="2" fontId="13" fillId="0" borderId="0" xfId="0" applyNumberFormat="1" applyFont="1" applyAlignment="1">
      <alignment horizontal="left" vertical="top" wrapText="1"/>
    </xf>
    <xf numFmtId="49" fontId="14" fillId="0" borderId="0" xfId="0" applyNumberFormat="1" applyFont="1" applyAlignment="1">
      <alignment horizontal="left" vertical="top" wrapText="1"/>
    </xf>
    <xf numFmtId="49" fontId="14" fillId="0" borderId="0" xfId="0" applyNumberFormat="1" applyFont="1" applyAlignment="1">
      <alignment horizontal="left" wrapText="1"/>
    </xf>
    <xf numFmtId="0" fontId="15" fillId="2" borderId="1" xfId="0" applyFont="1" applyFill="1" applyBorder="1" applyAlignment="1" applyProtection="1">
      <alignment vertical="top"/>
    </xf>
    <xf numFmtId="0" fontId="16" fillId="2" borderId="1" xfId="0" applyFont="1" applyFill="1" applyBorder="1" applyAlignment="1" applyProtection="1">
      <alignment horizontal="center" vertical="top"/>
    </xf>
    <xf numFmtId="0" fontId="15" fillId="2" borderId="1" xfId="0" applyFont="1" applyFill="1" applyBorder="1" applyAlignment="1" applyProtection="1">
      <alignment horizontal="center" vertical="top"/>
    </xf>
    <xf numFmtId="164" fontId="15" fillId="2" borderId="1" xfId="0" applyNumberFormat="1" applyFont="1" applyFill="1" applyBorder="1" applyAlignment="1" applyProtection="1">
      <alignment vertical="top"/>
    </xf>
    <xf numFmtId="0" fontId="17" fillId="0" borderId="0" xfId="0" applyFont="1" applyAlignment="1" applyProtection="1">
      <alignment horizontal="justify" vertical="top" wrapText="1"/>
    </xf>
    <xf numFmtId="1" fontId="17" fillId="0" borderId="0" xfId="0" applyNumberFormat="1" applyFont="1" applyAlignment="1" applyProtection="1">
      <alignment horizontal="justify" vertical="top" wrapText="1"/>
    </xf>
    <xf numFmtId="1" fontId="15" fillId="2" borderId="1" xfId="0" applyNumberFormat="1" applyFont="1" applyFill="1" applyBorder="1" applyAlignment="1" applyProtection="1">
      <alignment horizontal="center" vertical="top"/>
    </xf>
    <xf numFmtId="0" fontId="11" fillId="2" borderId="1" xfId="0" applyFont="1" applyFill="1" applyBorder="1" applyAlignment="1" applyProtection="1">
      <alignment horizontal="center" vertical="top" wrapText="1"/>
    </xf>
    <xf numFmtId="0" fontId="11" fillId="2" borderId="1" xfId="0" applyFont="1" applyFill="1" applyBorder="1" applyProtection="1"/>
    <xf numFmtId="0" fontId="11" fillId="0" borderId="0" xfId="0" applyFont="1" applyProtection="1"/>
    <xf numFmtId="0" fontId="6" fillId="0" borderId="0" xfId="0" applyFont="1" applyFill="1" applyBorder="1" applyAlignment="1" applyProtection="1">
      <alignment horizontal="center" vertical="top" wrapText="1"/>
    </xf>
    <xf numFmtId="0" fontId="7" fillId="0" borderId="0" xfId="0" applyFont="1" applyFill="1" applyBorder="1" applyAlignment="1" applyProtection="1">
      <alignment horizontal="left" vertical="top" wrapText="1"/>
    </xf>
    <xf numFmtId="0" fontId="6" fillId="0" borderId="0" xfId="0" applyFont="1" applyFill="1" applyBorder="1" applyAlignment="1" applyProtection="1">
      <alignment horizontal="center"/>
    </xf>
    <xf numFmtId="1" fontId="6" fillId="0" borderId="0" xfId="0" applyNumberFormat="1" applyFont="1" applyFill="1" applyBorder="1" applyAlignment="1" applyProtection="1">
      <alignment horizontal="center"/>
    </xf>
    <xf numFmtId="0" fontId="6" fillId="0" borderId="0" xfId="0" applyFont="1" applyFill="1" applyBorder="1" applyProtection="1"/>
    <xf numFmtId="0" fontId="6" fillId="0" borderId="0" xfId="0" applyFont="1" applyFill="1" applyProtection="1"/>
    <xf numFmtId="0" fontId="6" fillId="0" borderId="1" xfId="0" applyFont="1" applyBorder="1" applyAlignment="1" applyProtection="1">
      <alignment horizontal="center"/>
    </xf>
    <xf numFmtId="0" fontId="6" fillId="0" borderId="1" xfId="0" applyFont="1" applyBorder="1" applyProtection="1"/>
    <xf numFmtId="0" fontId="4" fillId="0" borderId="0" xfId="0" applyFont="1" applyProtection="1"/>
    <xf numFmtId="0" fontId="6" fillId="0" borderId="0" xfId="0" applyFont="1" applyAlignment="1" applyProtection="1">
      <alignment horizontal="center"/>
    </xf>
    <xf numFmtId="0" fontId="6" fillId="0" borderId="0" xfId="0" applyFont="1" applyProtection="1"/>
    <xf numFmtId="0" fontId="6" fillId="0" borderId="0" xfId="0" applyFont="1" applyAlignment="1" applyProtection="1">
      <alignment horizontal="center" vertical="top"/>
    </xf>
    <xf numFmtId="0" fontId="6" fillId="0" borderId="0" xfId="0" applyFont="1" applyAlignment="1" applyProtection="1">
      <alignment vertical="distributed"/>
    </xf>
    <xf numFmtId="164" fontId="6" fillId="0" borderId="0" xfId="0" applyNumberFormat="1" applyFont="1" applyProtection="1"/>
    <xf numFmtId="0" fontId="4" fillId="0" borderId="0" xfId="0" applyFont="1" applyAlignment="1" applyProtection="1">
      <alignment horizontal="center"/>
    </xf>
    <xf numFmtId="0" fontId="7" fillId="2" borderId="2" xfId="0" applyFont="1" applyFill="1" applyBorder="1" applyAlignment="1" applyProtection="1">
      <alignment horizontal="center"/>
    </xf>
    <xf numFmtId="0" fontId="7" fillId="2" borderId="2" xfId="0" applyFont="1" applyFill="1" applyBorder="1" applyProtection="1"/>
    <xf numFmtId="0" fontId="5" fillId="0" borderId="0" xfId="0" applyFont="1" applyProtection="1"/>
    <xf numFmtId="164" fontId="6" fillId="0" borderId="1" xfId="0" applyNumberFormat="1" applyFont="1" applyBorder="1" applyProtection="1"/>
    <xf numFmtId="0" fontId="0" fillId="0" borderId="0" xfId="0" applyBorder="1"/>
    <xf numFmtId="0" fontId="20" fillId="0" borderId="0" xfId="0" applyFont="1" applyBorder="1" applyAlignment="1">
      <alignment horizontal="center" wrapText="1"/>
    </xf>
    <xf numFmtId="0" fontId="21" fillId="0" borderId="0" xfId="0" applyFont="1" applyBorder="1" applyAlignment="1">
      <alignment horizontal="center"/>
    </xf>
    <xf numFmtId="4" fontId="21" fillId="0" borderId="0" xfId="0" applyNumberFormat="1" applyFont="1" applyBorder="1" applyAlignment="1">
      <alignment horizontal="center"/>
    </xf>
    <xf numFmtId="0" fontId="22" fillId="0" borderId="0" xfId="0" applyFont="1" applyBorder="1"/>
    <xf numFmtId="4" fontId="22" fillId="0" borderId="0" xfId="0" applyNumberFormat="1" applyFont="1" applyBorder="1"/>
    <xf numFmtId="0" fontId="23" fillId="0" borderId="0" xfId="0" applyFont="1" applyBorder="1" applyAlignment="1">
      <alignment horizontal="left" wrapText="1"/>
    </xf>
    <xf numFmtId="0" fontId="24" fillId="0" borderId="0" xfId="0" applyNumberFormat="1" applyFont="1" applyBorder="1" applyAlignment="1">
      <alignment horizontal="left" wrapText="1"/>
    </xf>
    <xf numFmtId="49" fontId="9" fillId="0" borderId="0" xfId="0" applyNumberFormat="1" applyFont="1" applyBorder="1" applyAlignment="1">
      <alignment horizontal="right"/>
    </xf>
    <xf numFmtId="164" fontId="0" fillId="0" borderId="0" xfId="0" applyNumberFormat="1" applyAlignment="1"/>
    <xf numFmtId="0" fontId="25" fillId="0" borderId="10" xfId="0" applyFont="1" applyBorder="1"/>
    <xf numFmtId="0" fontId="25" fillId="0" borderId="3" xfId="0" applyFont="1" applyBorder="1"/>
    <xf numFmtId="164" fontId="0" fillId="0" borderId="4" xfId="0" applyNumberFormat="1" applyBorder="1" applyAlignment="1"/>
    <xf numFmtId="0" fontId="25" fillId="0" borderId="0" xfId="0" applyFont="1"/>
    <xf numFmtId="164" fontId="25" fillId="0" borderId="0" xfId="0" applyNumberFormat="1" applyFont="1" applyAlignment="1"/>
    <xf numFmtId="0" fontId="25" fillId="0" borderId="0" xfId="0" applyFont="1" applyBorder="1"/>
    <xf numFmtId="164" fontId="25" fillId="0" borderId="0" xfId="0" applyNumberFormat="1" applyFont="1" applyBorder="1" applyAlignment="1"/>
    <xf numFmtId="0" fontId="25" fillId="0" borderId="14" xfId="0" applyFont="1" applyBorder="1"/>
    <xf numFmtId="164" fontId="25" fillId="0" borderId="14" xfId="0" applyNumberFormat="1" applyFont="1" applyBorder="1" applyAlignment="1"/>
    <xf numFmtId="0" fontId="9" fillId="0" borderId="11" xfId="0" applyFont="1" applyBorder="1" applyAlignment="1">
      <alignment horizontal="center"/>
    </xf>
    <xf numFmtId="0" fontId="9" fillId="0" borderId="11" xfId="0" applyFont="1" applyBorder="1"/>
    <xf numFmtId="0" fontId="9" fillId="0" borderId="12" xfId="0" applyFont="1" applyBorder="1"/>
    <xf numFmtId="164" fontId="9" fillId="0" borderId="13" xfId="0" applyNumberFormat="1" applyFont="1" applyBorder="1" applyAlignment="1"/>
    <xf numFmtId="0" fontId="1" fillId="0" borderId="0" xfId="0" applyFont="1"/>
    <xf numFmtId="0" fontId="25" fillId="2" borderId="7" xfId="0" applyFont="1" applyFill="1" applyBorder="1"/>
    <xf numFmtId="0" fontId="26" fillId="2" borderId="8" xfId="0" applyFont="1" applyFill="1" applyBorder="1"/>
    <xf numFmtId="0" fontId="25" fillId="2" borderId="8" xfId="0" applyFont="1" applyFill="1" applyBorder="1"/>
    <xf numFmtId="164" fontId="0" fillId="2" borderId="9" xfId="0" applyNumberFormat="1" applyFill="1" applyBorder="1" applyAlignment="1"/>
    <xf numFmtId="9" fontId="25" fillId="2" borderId="14" xfId="0" applyNumberFormat="1" applyFont="1" applyFill="1" applyBorder="1" applyProtection="1">
      <protection locked="0"/>
    </xf>
    <xf numFmtId="0" fontId="27" fillId="2" borderId="2" xfId="0" applyFont="1" applyFill="1" applyBorder="1"/>
    <xf numFmtId="164" fontId="27" fillId="2" borderId="2" xfId="0" applyNumberFormat="1" applyFont="1" applyFill="1" applyBorder="1" applyAlignment="1"/>
    <xf numFmtId="164" fontId="6" fillId="0" borderId="0" xfId="0" applyNumberFormat="1" applyFont="1" applyAlignment="1" applyProtection="1">
      <alignment vertical="top"/>
    </xf>
    <xf numFmtId="164" fontId="7" fillId="2" borderId="2" xfId="0" applyNumberFormat="1" applyFont="1" applyFill="1" applyBorder="1" applyProtection="1"/>
    <xf numFmtId="0" fontId="2" fillId="0" borderId="0" xfId="0" applyFont="1" applyAlignment="1"/>
    <xf numFmtId="0" fontId="2" fillId="0" borderId="0" xfId="0" applyFont="1" applyAlignment="1">
      <alignment wrapText="1"/>
    </xf>
    <xf numFmtId="0" fontId="29" fillId="0" borderId="0" xfId="0" applyFont="1" applyAlignment="1">
      <alignment horizontal="center" vertical="top" wrapText="1"/>
    </xf>
    <xf numFmtId="0" fontId="28" fillId="0" borderId="0" xfId="0" applyFont="1" applyAlignment="1">
      <alignment vertical="distributed"/>
    </xf>
    <xf numFmtId="0" fontId="28" fillId="0" borderId="0" xfId="0" applyFont="1" applyAlignment="1">
      <alignment horizontal="justify" vertical="distributed"/>
    </xf>
    <xf numFmtId="0" fontId="28" fillId="0" borderId="0" xfId="0" applyFont="1" applyAlignment="1">
      <alignment horizontal="justify" vertical="center"/>
    </xf>
    <xf numFmtId="0" fontId="2" fillId="2" borderId="1" xfId="0" applyFont="1" applyFill="1" applyBorder="1" applyAlignment="1"/>
    <xf numFmtId="0" fontId="3" fillId="2" borderId="1" xfId="0" applyFont="1" applyFill="1" applyBorder="1" applyAlignment="1"/>
    <xf numFmtId="164" fontId="30" fillId="0" borderId="0" xfId="0" applyNumberFormat="1" applyFont="1" applyFill="1" applyProtection="1"/>
    <xf numFmtId="10" fontId="6" fillId="0" borderId="0" xfId="0" applyNumberFormat="1" applyFont="1"/>
    <xf numFmtId="10" fontId="6" fillId="0" borderId="0" xfId="0" applyNumberFormat="1" applyFont="1" applyAlignment="1" applyProtection="1">
      <alignment horizontal="center" vertical="top"/>
    </xf>
    <xf numFmtId="164" fontId="30" fillId="0" borderId="0" xfId="0" applyNumberFormat="1" applyFont="1" applyFill="1" applyAlignment="1" applyProtection="1">
      <alignment vertical="top"/>
    </xf>
    <xf numFmtId="0" fontId="31" fillId="0" borderId="0" xfId="0" applyFont="1" applyFill="1" applyBorder="1" applyAlignment="1"/>
    <xf numFmtId="0" fontId="31" fillId="0" borderId="0" xfId="0" applyFont="1" applyFill="1" applyBorder="1" applyAlignment="1">
      <alignment horizontal="left" vertical="top" wrapText="1"/>
    </xf>
    <xf numFmtId="3" fontId="4" fillId="0" borderId="0" xfId="0" applyNumberFormat="1" applyFont="1"/>
    <xf numFmtId="3" fontId="4" fillId="0" borderId="1" xfId="0" applyNumberFormat="1" applyFont="1" applyBorder="1"/>
    <xf numFmtId="164" fontId="6" fillId="0" borderId="0" xfId="0" applyNumberFormat="1" applyFont="1" applyFill="1" applyProtection="1">
      <protection locked="0"/>
    </xf>
    <xf numFmtId="0" fontId="32" fillId="0" borderId="0" xfId="0" applyFont="1" applyAlignment="1">
      <alignment vertical="top" wrapText="1"/>
    </xf>
    <xf numFmtId="0" fontId="33" fillId="0" borderId="0" xfId="0" applyFont="1" applyFill="1" applyAlignment="1" applyProtection="1">
      <alignment vertical="distributed" wrapText="1"/>
      <protection locked="0"/>
    </xf>
    <xf numFmtId="0" fontId="32" fillId="0" borderId="0" xfId="0" applyFont="1" applyFill="1" applyAlignment="1">
      <alignment vertical="top" wrapText="1"/>
    </xf>
    <xf numFmtId="0" fontId="18"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2" fontId="13" fillId="0" borderId="0" xfId="0" applyNumberFormat="1" applyFont="1" applyAlignment="1">
      <alignment horizontal="left" vertical="top" wrapText="1"/>
    </xf>
    <xf numFmtId="2" fontId="14" fillId="0" borderId="0" xfId="0" applyNumberFormat="1" applyFont="1" applyAlignment="1">
      <alignment horizontal="left" wrapText="1"/>
    </xf>
    <xf numFmtId="0" fontId="12" fillId="2" borderId="1" xfId="0" applyFont="1" applyFill="1" applyBorder="1" applyAlignment="1">
      <alignment horizontal="left" vertical="top" wrapText="1"/>
    </xf>
    <xf numFmtId="2" fontId="13" fillId="0" borderId="0" xfId="0" applyNumberFormat="1" applyFont="1" applyAlignment="1">
      <alignment horizontal="left" wrapText="1"/>
    </xf>
    <xf numFmtId="0" fontId="12" fillId="2" borderId="1" xfId="0" applyFont="1" applyFill="1" applyBorder="1" applyAlignment="1">
      <alignment horizontal="center" vertical="top" wrapText="1"/>
    </xf>
    <xf numFmtId="0" fontId="7" fillId="2" borderId="2" xfId="0" applyFont="1" applyFill="1" applyBorder="1" applyAlignment="1">
      <alignment horizontal="center" vertical="top" wrapText="1"/>
    </xf>
    <xf numFmtId="0" fontId="12" fillId="2" borderId="1" xfId="0" applyFont="1" applyFill="1" applyBorder="1" applyAlignment="1" applyProtection="1">
      <alignment horizontal="center" vertical="top" wrapText="1"/>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475614</xdr:colOff>
      <xdr:row>0</xdr:row>
      <xdr:rowOff>171450</xdr:rowOff>
    </xdr:from>
    <xdr:to>
      <xdr:col>3</xdr:col>
      <xdr:colOff>90176</xdr:colOff>
      <xdr:row>1</xdr:row>
      <xdr:rowOff>0</xdr:rowOff>
    </xdr:to>
    <xdr:sp macro="" textlink="">
      <xdr:nvSpPr>
        <xdr:cNvPr id="4" name="WordArt 1">
          <a:extLst>
            <a:ext uri="{FF2B5EF4-FFF2-40B4-BE49-F238E27FC236}">
              <a16:creationId xmlns:a16="http://schemas.microsoft.com/office/drawing/2014/main" xmlns="" id="{0346B041-6FC9-4BBC-BFCB-3BB276485301}"/>
            </a:ext>
          </a:extLst>
        </xdr:cNvPr>
        <xdr:cNvSpPr>
          <a:spLocks noChangeArrowheads="1" noChangeShapeType="1" noTextEdit="1"/>
        </xdr:cNvSpPr>
      </xdr:nvSpPr>
      <xdr:spPr bwMode="auto">
        <a:xfrm>
          <a:off x="3355974" y="171450"/>
          <a:ext cx="2091062" cy="3810"/>
        </a:xfrm>
        <a:prstGeom prst="rect">
          <a:avLst/>
        </a:prstGeom>
      </xdr:spPr>
      <xdr:txBody>
        <a:bodyPr wrap="none" fromWordArt="1">
          <a:prstTxWarp prst="textPlain">
            <a:avLst>
              <a:gd name="adj" fmla="val 50000"/>
            </a:avLst>
          </a:prstTxWarp>
        </a:bodyPr>
        <a:lstStyle/>
        <a:p>
          <a:pPr algn="ctr" rtl="0"/>
          <a:endParaRPr lang="sl-SI" sz="1600" b="1" kern="10" spc="0">
            <a:ln w="9525">
              <a:solidFill>
                <a:srgbClr val="000000"/>
              </a:solidFill>
              <a:round/>
              <a:headEnd/>
              <a:tailEnd/>
            </a:ln>
            <a:solidFill>
              <a:srgbClr val="C0C0C0"/>
            </a:solidFill>
            <a:effectLst/>
            <a:latin typeface="Arial Black"/>
          </a:endParaRPr>
        </a:p>
      </xdr:txBody>
    </xdr:sp>
    <xdr:clientData/>
  </xdr:twoCellAnchor>
  <xdr:oneCellAnchor>
    <xdr:from>
      <xdr:col>0</xdr:col>
      <xdr:colOff>111760</xdr:colOff>
      <xdr:row>19</xdr:row>
      <xdr:rowOff>0</xdr:rowOff>
    </xdr:from>
    <xdr:ext cx="5984920" cy="1844040"/>
    <xdr:sp macro="" textlink="">
      <xdr:nvSpPr>
        <xdr:cNvPr id="5" name="Rectangle 4">
          <a:extLst>
            <a:ext uri="{FF2B5EF4-FFF2-40B4-BE49-F238E27FC236}">
              <a16:creationId xmlns:a16="http://schemas.microsoft.com/office/drawing/2014/main" xmlns="" id="{16221C37-3697-4F56-8FA7-228CE51B295D}"/>
            </a:ext>
          </a:extLst>
        </xdr:cNvPr>
        <xdr:cNvSpPr/>
      </xdr:nvSpPr>
      <xdr:spPr>
        <a:xfrm>
          <a:off x="111760" y="4160520"/>
          <a:ext cx="5984920" cy="1844040"/>
        </a:xfrm>
        <a:prstGeom prst="rect">
          <a:avLst/>
        </a:prstGeom>
        <a:noFill/>
      </xdr:spPr>
      <xdr:txBody>
        <a:bodyPr wrap="square" lIns="91440" tIns="45720" rIns="91440" bIns="45720">
          <a:noAutofit/>
        </a:bodyPr>
        <a:lstStyle/>
        <a:p>
          <a:pPr algn="ctr"/>
          <a:r>
            <a:rPr lang="sl-SI" sz="3200" b="1" cap="none" spc="0">
              <a:ln w="9525">
                <a:solidFill>
                  <a:schemeClr val="bg1"/>
                </a:solidFill>
                <a:prstDash val="solid"/>
              </a:ln>
              <a:solidFill>
                <a:schemeClr val="tx1"/>
              </a:solidFill>
              <a:effectLst>
                <a:outerShdw blurRad="12700" dist="38100" dir="2700000" algn="tl" rotWithShape="0">
                  <a:schemeClr val="bg1">
                    <a:lumMod val="50000"/>
                  </a:schemeClr>
                </a:outerShdw>
              </a:effectLst>
            </a:rPr>
            <a:t>PONUDBENI</a:t>
          </a:r>
          <a:r>
            <a:rPr lang="sl-SI" sz="3200" b="1" cap="none" spc="0" baseline="0">
              <a:ln w="9525">
                <a:solidFill>
                  <a:schemeClr val="bg1"/>
                </a:solidFill>
                <a:prstDash val="solid"/>
              </a:ln>
              <a:solidFill>
                <a:schemeClr val="tx1"/>
              </a:solidFill>
              <a:effectLst>
                <a:outerShdw blurRad="12700" dist="38100" dir="2700000" algn="tl" rotWithShape="0">
                  <a:schemeClr val="bg1">
                    <a:lumMod val="50000"/>
                  </a:schemeClr>
                </a:outerShdw>
              </a:effectLst>
            </a:rPr>
            <a:t> PREDRAČUN -  PROTIPOTESNA SANACIJA OBJEKTA IN SANACIJA TEMELJEV</a:t>
          </a:r>
          <a:endParaRPr lang="en-US" sz="3200" b="1" cap="none" spc="0">
            <a:ln w="9525">
              <a:solidFill>
                <a:schemeClr val="bg1"/>
              </a:solidFill>
              <a:prstDash val="solid"/>
            </a:ln>
            <a:solidFill>
              <a:schemeClr val="tx1"/>
            </a:solidFill>
            <a:effectLst>
              <a:outerShdw blurRad="12700" dist="38100" dir="2700000" algn="tl" rotWithShape="0">
                <a:schemeClr val="bg1">
                  <a:lumMod val="5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D33"/>
  <sheetViews>
    <sheetView tabSelected="1" zoomScaleNormal="100" workbookViewId="0">
      <selection activeCell="C30" sqref="C30"/>
    </sheetView>
  </sheetViews>
  <sheetFormatPr defaultRowHeight="15.75" x14ac:dyDescent="0.25"/>
  <cols>
    <col min="1" max="1" width="9.28515625" style="79" customWidth="1"/>
    <col min="2" max="2" width="32.7109375" style="85" customWidth="1"/>
    <col min="3" max="3" width="36.140625" style="83" customWidth="1"/>
    <col min="4" max="4" width="8.42578125" style="84" customWidth="1"/>
  </cols>
  <sheetData>
    <row r="1" spans="2:4" ht="14.45" x14ac:dyDescent="0.3">
      <c r="B1" s="80"/>
      <c r="C1" s="81"/>
      <c r="D1" s="82"/>
    </row>
    <row r="2" spans="2:4" ht="15.6" x14ac:dyDescent="0.3">
      <c r="B2"/>
    </row>
    <row r="4" spans="2:4" ht="18" x14ac:dyDescent="0.35">
      <c r="B4" s="86"/>
    </row>
    <row r="9" spans="2:4" x14ac:dyDescent="0.25">
      <c r="B9" s="132" t="s">
        <v>139</v>
      </c>
      <c r="C9" s="133"/>
    </row>
    <row r="10" spans="2:4" ht="45.6" customHeight="1" x14ac:dyDescent="0.25">
      <c r="B10" s="134"/>
      <c r="C10" s="135"/>
    </row>
    <row r="32" spans="3:3" ht="15.6" x14ac:dyDescent="0.3">
      <c r="C32" s="87" t="s">
        <v>104</v>
      </c>
    </row>
    <row r="33" spans="3:3" ht="15.6" x14ac:dyDescent="0.3">
      <c r="C33" s="87" t="s">
        <v>103</v>
      </c>
    </row>
  </sheetData>
  <sheetProtection algorithmName="SHA-512" hashValue="jSe5YFJYkli/nqveE/474aYnj05DDSbEbR4PEkBM04nqcVuqHBmKm5uEjfXtdjdgq09SxZKnhEqDwqzVICg2kg==" saltValue="NwvNtpENe1R8+iepQzNgOw==" spinCount="100000" sheet="1" objects="1" scenarios="1"/>
  <mergeCells count="1">
    <mergeCell ref="B9:C10"/>
  </mergeCells>
  <pageMargins left="0.70866141732283472" right="0.70866141732283472" top="0.74803149606299213" bottom="0.74803149606299213" header="0.31496062992125984" footer="0.31496062992125984"/>
  <pageSetup paperSize="9" orientation="portrait" horizontalDpi="4294967293" r:id="rId1"/>
  <headerFooter>
    <oddFooter>&amp;L&amp;"-,Bold"&amp;12&amp;U&amp;K04-024&amp;A&amp;R&amp;12&amp;P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2:C34"/>
  <sheetViews>
    <sheetView view="pageBreakPreview" topLeftCell="B25" zoomScale="110" zoomScaleNormal="100" zoomScaleSheetLayoutView="110" workbookViewId="0">
      <selection activeCell="B12" sqref="B12"/>
    </sheetView>
  </sheetViews>
  <sheetFormatPr defaultRowHeight="15" x14ac:dyDescent="0.25"/>
  <cols>
    <col min="1" max="1" width="9.7109375" style="112" customWidth="1"/>
    <col min="2" max="2" width="76.7109375" style="113" customWidth="1"/>
    <col min="3" max="3" width="5.7109375" style="124" customWidth="1"/>
  </cols>
  <sheetData>
    <row r="2" spans="1:3" x14ac:dyDescent="0.25">
      <c r="A2" s="118"/>
      <c r="B2" s="119" t="s">
        <v>112</v>
      </c>
    </row>
    <row r="4" spans="1:3" ht="45" x14ac:dyDescent="0.25">
      <c r="A4" s="114" t="s">
        <v>113</v>
      </c>
      <c r="B4" s="115" t="s">
        <v>114</v>
      </c>
      <c r="C4" s="125"/>
    </row>
    <row r="5" spans="1:3" ht="15.75" x14ac:dyDescent="0.25">
      <c r="A5" s="114" t="s">
        <v>113</v>
      </c>
      <c r="B5" s="115" t="s">
        <v>115</v>
      </c>
      <c r="C5" s="125"/>
    </row>
    <row r="6" spans="1:3" ht="15.75" x14ac:dyDescent="0.25">
      <c r="A6" s="114" t="s">
        <v>113</v>
      </c>
      <c r="B6" s="115" t="s">
        <v>116</v>
      </c>
      <c r="C6" s="125"/>
    </row>
    <row r="7" spans="1:3" ht="15.75" x14ac:dyDescent="0.25">
      <c r="A7" s="114" t="s">
        <v>113</v>
      </c>
      <c r="B7" s="115" t="s">
        <v>117</v>
      </c>
      <c r="C7" s="125"/>
    </row>
    <row r="8" spans="1:3" ht="30" x14ac:dyDescent="0.25">
      <c r="A8" s="114" t="s">
        <v>113</v>
      </c>
      <c r="B8" s="115" t="s">
        <v>118</v>
      </c>
      <c r="C8" s="125"/>
    </row>
    <row r="9" spans="1:3" ht="30" x14ac:dyDescent="0.25">
      <c r="A9" s="114" t="s">
        <v>113</v>
      </c>
      <c r="B9" s="115" t="s">
        <v>119</v>
      </c>
      <c r="C9" s="125"/>
    </row>
    <row r="10" spans="1:3" ht="30" x14ac:dyDescent="0.25">
      <c r="A10" s="114" t="s">
        <v>113</v>
      </c>
      <c r="B10" s="115" t="s">
        <v>120</v>
      </c>
      <c r="C10" s="125"/>
    </row>
    <row r="11" spans="1:3" ht="15.75" x14ac:dyDescent="0.25">
      <c r="A11" s="114" t="s">
        <v>113</v>
      </c>
      <c r="B11" s="115" t="s">
        <v>121</v>
      </c>
      <c r="C11" s="125"/>
    </row>
    <row r="12" spans="1:3" ht="15.75" x14ac:dyDescent="0.25">
      <c r="A12" s="114" t="s">
        <v>113</v>
      </c>
      <c r="B12" s="115" t="s">
        <v>122</v>
      </c>
      <c r="C12" s="125"/>
    </row>
    <row r="13" spans="1:3" ht="15.75" x14ac:dyDescent="0.25">
      <c r="A13" s="114" t="s">
        <v>113</v>
      </c>
      <c r="B13" s="115" t="s">
        <v>123</v>
      </c>
      <c r="C13" s="125"/>
    </row>
    <row r="14" spans="1:3" ht="15.75" x14ac:dyDescent="0.25">
      <c r="A14" s="114" t="s">
        <v>113</v>
      </c>
      <c r="B14" s="115" t="s">
        <v>124</v>
      </c>
      <c r="C14" s="125"/>
    </row>
    <row r="15" spans="1:3" ht="30" x14ac:dyDescent="0.25">
      <c r="A15" s="114" t="s">
        <v>113</v>
      </c>
      <c r="B15" s="115" t="s">
        <v>125</v>
      </c>
      <c r="C15" s="125"/>
    </row>
    <row r="16" spans="1:3" ht="30" x14ac:dyDescent="0.25">
      <c r="A16" s="114" t="s">
        <v>113</v>
      </c>
      <c r="B16" s="115" t="s">
        <v>126</v>
      </c>
      <c r="C16" s="125"/>
    </row>
    <row r="17" spans="1:3" ht="30" x14ac:dyDescent="0.25">
      <c r="A17" s="114" t="s">
        <v>113</v>
      </c>
      <c r="B17" s="115" t="s">
        <v>127</v>
      </c>
      <c r="C17" s="125"/>
    </row>
    <row r="18" spans="1:3" ht="30" x14ac:dyDescent="0.25">
      <c r="A18" s="114" t="s">
        <v>113</v>
      </c>
      <c r="B18" s="115" t="s">
        <v>128</v>
      </c>
      <c r="C18" s="125"/>
    </row>
    <row r="19" spans="1:3" ht="30" x14ac:dyDescent="0.25">
      <c r="A19" s="114" t="s">
        <v>113</v>
      </c>
      <c r="B19" s="115" t="s">
        <v>129</v>
      </c>
      <c r="C19" s="125"/>
    </row>
    <row r="20" spans="1:3" ht="30" x14ac:dyDescent="0.25">
      <c r="A20" s="114" t="s">
        <v>113</v>
      </c>
      <c r="B20" s="115" t="s">
        <v>130</v>
      </c>
      <c r="C20" s="125"/>
    </row>
    <row r="21" spans="1:3" ht="30" x14ac:dyDescent="0.25">
      <c r="A21" s="114" t="s">
        <v>113</v>
      </c>
      <c r="B21" s="115" t="s">
        <v>131</v>
      </c>
      <c r="C21" s="125"/>
    </row>
    <row r="22" spans="1:3" ht="15.75" x14ac:dyDescent="0.25">
      <c r="A22" s="114" t="s">
        <v>113</v>
      </c>
      <c r="B22" s="115" t="s">
        <v>132</v>
      </c>
      <c r="C22" s="125"/>
    </row>
    <row r="23" spans="1:3" ht="45" x14ac:dyDescent="0.25">
      <c r="A23" s="114" t="s">
        <v>113</v>
      </c>
      <c r="B23" s="115" t="s">
        <v>133</v>
      </c>
      <c r="C23" s="125"/>
    </row>
    <row r="24" spans="1:3" ht="225" x14ac:dyDescent="0.25">
      <c r="A24" s="114" t="s">
        <v>113</v>
      </c>
      <c r="B24" s="116" t="s">
        <v>145</v>
      </c>
    </row>
    <row r="25" spans="1:3" ht="120" x14ac:dyDescent="0.25">
      <c r="A25" s="114" t="s">
        <v>113</v>
      </c>
      <c r="B25" s="116" t="s">
        <v>134</v>
      </c>
    </row>
    <row r="26" spans="1:3" ht="60" x14ac:dyDescent="0.25">
      <c r="A26" s="114" t="s">
        <v>113</v>
      </c>
      <c r="B26" s="117" t="s">
        <v>135</v>
      </c>
    </row>
    <row r="27" spans="1:3" ht="75" x14ac:dyDescent="0.25">
      <c r="A27" s="114" t="s">
        <v>113</v>
      </c>
      <c r="B27" s="117" t="s">
        <v>136</v>
      </c>
    </row>
    <row r="28" spans="1:3" ht="30" x14ac:dyDescent="0.25">
      <c r="A28" s="114" t="s">
        <v>113</v>
      </c>
      <c r="B28" s="116" t="s">
        <v>137</v>
      </c>
    </row>
    <row r="29" spans="1:3" ht="135" x14ac:dyDescent="0.25">
      <c r="A29" s="114" t="s">
        <v>113</v>
      </c>
      <c r="B29" s="117" t="s">
        <v>138</v>
      </c>
    </row>
    <row r="30" spans="1:3" ht="30" x14ac:dyDescent="0.25">
      <c r="A30" s="114" t="s">
        <v>113</v>
      </c>
      <c r="B30" s="117" t="s">
        <v>144</v>
      </c>
    </row>
    <row r="31" spans="1:3" x14ac:dyDescent="0.25">
      <c r="B31" s="116"/>
    </row>
    <row r="32" spans="1:3" x14ac:dyDescent="0.25">
      <c r="B32" s="116"/>
    </row>
    <row r="33" spans="2:2" x14ac:dyDescent="0.25">
      <c r="B33" s="116"/>
    </row>
    <row r="34" spans="2:2" x14ac:dyDescent="0.25">
      <c r="B34" s="116"/>
    </row>
  </sheetData>
  <sheetProtection algorithmName="SHA-512" hashValue="vSBlawDtCawShbA4G6pb/qHWeObhYYx6pXEuhEy2SdX0z1czKSfmRtdMzt9OQEGsAYArmKvjOKBpEtYF3XMrIg==" saltValue="U/vATSaiNkUy2X5SD/tUKQ==" spinCount="100000" sheet="1" objects="1" scenarios="1"/>
  <pageMargins left="0.70866141732283472" right="0.70866141732283472" top="0.74803149606299213" bottom="0.74803149606299213" header="0.31496062992125984" footer="0.31496062992125984"/>
  <pageSetup paperSize="9" firstPageNumber="2" orientation="portrait" useFirstPageNumber="1" horizontalDpi="4294967293" r:id="rId1"/>
  <headerFooter>
    <oddHeader>&amp;CVRTEC ZELENA JAMA PROTIPOTESNA SANACIJA OBJEKTA IN SANACIJA TEMELJEV</oddHeader>
    <oddFooter>&amp;L&amp;"-,Bold"&amp;12&amp;U&amp;K04-024&amp;A&amp;R&amp;12&amp;P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2:E29"/>
  <sheetViews>
    <sheetView showZeros="0" view="pageBreakPreview" topLeftCell="A10" zoomScaleNormal="100" zoomScaleSheetLayoutView="100" workbookViewId="0">
      <selection activeCell="B25" sqref="B25"/>
    </sheetView>
  </sheetViews>
  <sheetFormatPr defaultRowHeight="15" x14ac:dyDescent="0.25"/>
  <cols>
    <col min="1" max="1" width="7.28515625" customWidth="1"/>
    <col min="2" max="2" width="51.42578125" customWidth="1"/>
    <col min="3" max="3" width="7.28515625" customWidth="1"/>
    <col min="4" max="4" width="20.85546875" customWidth="1"/>
  </cols>
  <sheetData>
    <row r="2" spans="1:5" ht="15.75" x14ac:dyDescent="0.25">
      <c r="B2" s="48" t="s">
        <v>62</v>
      </c>
      <c r="C2" s="4"/>
      <c r="D2" s="4"/>
      <c r="E2" s="4"/>
    </row>
    <row r="3" spans="1:5" ht="15.6" x14ac:dyDescent="0.3">
      <c r="B3" s="136" t="s">
        <v>58</v>
      </c>
      <c r="C3" s="136"/>
      <c r="D3" s="136"/>
      <c r="E3" s="4"/>
    </row>
    <row r="4" spans="1:5" ht="15.6" x14ac:dyDescent="0.3">
      <c r="B4" s="47"/>
      <c r="C4" s="47"/>
      <c r="D4" s="47"/>
      <c r="E4" s="4"/>
    </row>
    <row r="5" spans="1:5" ht="15.6" x14ac:dyDescent="0.3">
      <c r="B5" s="48" t="s">
        <v>63</v>
      </c>
      <c r="C5" s="4"/>
      <c r="D5" s="4"/>
      <c r="E5" s="4"/>
    </row>
    <row r="6" spans="1:5" ht="15.6" x14ac:dyDescent="0.3">
      <c r="B6" s="46" t="s">
        <v>59</v>
      </c>
      <c r="C6" s="4"/>
      <c r="D6" s="4"/>
      <c r="E6" s="4"/>
    </row>
    <row r="7" spans="1:5" ht="15.6" x14ac:dyDescent="0.3">
      <c r="B7" s="46"/>
      <c r="C7" s="4"/>
      <c r="D7" s="4"/>
      <c r="E7" s="4"/>
    </row>
    <row r="8" spans="1:5" ht="15.6" x14ac:dyDescent="0.3">
      <c r="B8" s="48" t="s">
        <v>64</v>
      </c>
      <c r="C8" s="4"/>
      <c r="D8" s="4"/>
      <c r="E8" s="4"/>
    </row>
    <row r="9" spans="1:5" ht="15.6" x14ac:dyDescent="0.3">
      <c r="B9" s="46" t="s">
        <v>60</v>
      </c>
      <c r="C9" s="4"/>
      <c r="D9" s="4"/>
      <c r="E9" s="4"/>
    </row>
    <row r="10" spans="1:5" ht="15.6" x14ac:dyDescent="0.3">
      <c r="B10" s="46"/>
      <c r="C10" s="4"/>
      <c r="D10" s="4"/>
      <c r="E10" s="4"/>
    </row>
    <row r="11" spans="1:5" ht="15.6" x14ac:dyDescent="0.3">
      <c r="B11" s="49" t="s">
        <v>65</v>
      </c>
      <c r="C11" s="4"/>
      <c r="D11" s="4"/>
      <c r="E11" s="4"/>
    </row>
    <row r="12" spans="1:5" ht="15.6" x14ac:dyDescent="0.3">
      <c r="B12" s="137" t="s">
        <v>110</v>
      </c>
      <c r="C12" s="137"/>
      <c r="D12" s="137"/>
      <c r="E12" s="137"/>
    </row>
    <row r="13" spans="1:5" thickBot="1" x14ac:dyDescent="0.35">
      <c r="D13" s="88"/>
    </row>
    <row r="14" spans="1:5" ht="21" x14ac:dyDescent="0.4">
      <c r="A14" s="103"/>
      <c r="B14" s="104" t="s">
        <v>111</v>
      </c>
      <c r="C14" s="105"/>
      <c r="D14" s="106"/>
    </row>
    <row r="15" spans="1:5" ht="18" x14ac:dyDescent="0.35">
      <c r="A15" s="89"/>
      <c r="B15" s="89"/>
      <c r="C15" s="90"/>
      <c r="D15" s="91"/>
    </row>
    <row r="16" spans="1:5" s="102" customFormat="1" ht="15.6" x14ac:dyDescent="0.3">
      <c r="A16" s="98">
        <v>4</v>
      </c>
      <c r="B16" s="99" t="s">
        <v>140</v>
      </c>
      <c r="C16" s="100"/>
      <c r="D16" s="101">
        <f>'5. SANACIJA TEMELJEV'!$F$13</f>
        <v>0</v>
      </c>
    </row>
    <row r="17" spans="1:4" s="102" customFormat="1" ht="15.6" x14ac:dyDescent="0.3">
      <c r="A17" s="98">
        <v>6</v>
      </c>
      <c r="B17" s="99" t="s">
        <v>25</v>
      </c>
      <c r="C17" s="100"/>
      <c r="D17" s="101">
        <f>'7. PROTIPROTESNA SAN. SISTEM EQ'!$F$71</f>
        <v>0</v>
      </c>
    </row>
    <row r="18" spans="1:4" s="102" customFormat="1" ht="15.6" x14ac:dyDescent="0.3">
      <c r="A18" s="98">
        <v>8</v>
      </c>
      <c r="B18" s="99" t="s">
        <v>66</v>
      </c>
      <c r="C18" s="100"/>
      <c r="D18" s="101">
        <f>'9.PROTIPROTESNA SAN. SISTEM FRG'!$F$143</f>
        <v>0</v>
      </c>
    </row>
    <row r="19" spans="1:4" ht="18" x14ac:dyDescent="0.35">
      <c r="A19" s="92"/>
      <c r="B19" s="92"/>
      <c r="C19" s="92"/>
      <c r="D19" s="93"/>
    </row>
    <row r="20" spans="1:4" ht="18" x14ac:dyDescent="0.35">
      <c r="A20" s="94"/>
      <c r="B20" s="94" t="s">
        <v>105</v>
      </c>
      <c r="C20" s="94"/>
      <c r="D20" s="95">
        <f>SUM(D16:D18)</f>
        <v>0</v>
      </c>
    </row>
    <row r="21" spans="1:4" ht="18" x14ac:dyDescent="0.35">
      <c r="A21" s="94"/>
      <c r="B21" s="94"/>
      <c r="C21" s="94"/>
      <c r="D21" s="95"/>
    </row>
    <row r="22" spans="1:4" ht="18" x14ac:dyDescent="0.35">
      <c r="A22" s="96"/>
      <c r="B22" s="96" t="s">
        <v>106</v>
      </c>
      <c r="C22" s="107">
        <v>0</v>
      </c>
      <c r="D22" s="97">
        <f>+D20*C22</f>
        <v>0</v>
      </c>
    </row>
    <row r="23" spans="1:4" ht="18" x14ac:dyDescent="0.35">
      <c r="A23" s="94"/>
      <c r="B23" s="94"/>
      <c r="C23" s="94"/>
      <c r="D23" s="95"/>
    </row>
    <row r="24" spans="1:4" ht="18" x14ac:dyDescent="0.35">
      <c r="A24" s="94"/>
      <c r="B24" s="94" t="s">
        <v>107</v>
      </c>
      <c r="C24" s="94"/>
      <c r="D24" s="95">
        <f>+D20-D22</f>
        <v>0</v>
      </c>
    </row>
    <row r="25" spans="1:4" ht="18" x14ac:dyDescent="0.35">
      <c r="A25" s="94"/>
      <c r="B25" s="94"/>
      <c r="C25" s="94"/>
      <c r="D25" s="95"/>
    </row>
    <row r="26" spans="1:4" ht="18" x14ac:dyDescent="0.35">
      <c r="A26" s="94"/>
      <c r="B26" s="94" t="s">
        <v>108</v>
      </c>
      <c r="C26" s="94"/>
      <c r="D26" s="95">
        <f>+D24*0.22</f>
        <v>0</v>
      </c>
    </row>
    <row r="27" spans="1:4" ht="18" x14ac:dyDescent="0.35">
      <c r="A27" s="92"/>
      <c r="B27" s="92"/>
      <c r="C27" s="92"/>
      <c r="D27" s="93"/>
    </row>
    <row r="28" spans="1:4" ht="18.600000000000001" thickBot="1" x14ac:dyDescent="0.4">
      <c r="A28" s="108"/>
      <c r="B28" s="108" t="s">
        <v>109</v>
      </c>
      <c r="C28" s="108"/>
      <c r="D28" s="109">
        <f>SUM(D24:D26)</f>
        <v>0</v>
      </c>
    </row>
    <row r="29" spans="1:4" thickTop="1" x14ac:dyDescent="0.3"/>
  </sheetData>
  <sheetProtection password="C71F" sheet="1" objects="1" scenarios="1"/>
  <mergeCells count="2">
    <mergeCell ref="B3:D3"/>
    <mergeCell ref="B12:E12"/>
  </mergeCells>
  <pageMargins left="0.70866141732283472" right="0.70866141732283472" top="0.74803149606299213" bottom="0.74803149606299213" header="0.31496062992125984" footer="0.31496062992125984"/>
  <pageSetup paperSize="9" firstPageNumber="4" orientation="portrait" useFirstPageNumber="1" horizontalDpi="4294967293" r:id="rId1"/>
  <headerFooter>
    <oddHeader>&amp;CVRTEC ZELENA JAMA PROTIPOTESNA SANACIJA OBJEKTA IN SANACIJA TEMELJEV</oddHeader>
    <oddFooter>&amp;L&amp;"-,Bold"&amp;12&amp;U&amp;K04-023&amp;A&amp;R&amp;12&amp;P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2:E20"/>
  <sheetViews>
    <sheetView showZeros="0" zoomScaleNormal="100" workbookViewId="0">
      <selection activeCell="B14" sqref="B14"/>
    </sheetView>
  </sheetViews>
  <sheetFormatPr defaultRowHeight="15" x14ac:dyDescent="0.25"/>
  <cols>
    <col min="1" max="1" width="3.7109375" customWidth="1"/>
    <col min="2" max="2" width="44.7109375" customWidth="1"/>
    <col min="3" max="3" width="4.85546875" customWidth="1"/>
    <col min="5" max="6" width="15.7109375" customWidth="1"/>
  </cols>
  <sheetData>
    <row r="2" spans="1:5" ht="15.75" x14ac:dyDescent="0.25">
      <c r="B2" s="48" t="s">
        <v>62</v>
      </c>
      <c r="C2" s="4"/>
      <c r="D2" s="4"/>
      <c r="E2" s="4"/>
    </row>
    <row r="3" spans="1:5" ht="15.6" x14ac:dyDescent="0.3">
      <c r="B3" s="136" t="s">
        <v>58</v>
      </c>
      <c r="C3" s="136"/>
      <c r="D3" s="136"/>
      <c r="E3" s="4"/>
    </row>
    <row r="4" spans="1:5" ht="15.6" x14ac:dyDescent="0.3">
      <c r="B4" s="47"/>
      <c r="C4" s="47"/>
      <c r="D4" s="47"/>
      <c r="E4" s="4"/>
    </row>
    <row r="5" spans="1:5" ht="15.6" x14ac:dyDescent="0.3">
      <c r="B5" s="48" t="s">
        <v>63</v>
      </c>
      <c r="C5" s="4"/>
      <c r="D5" s="4"/>
      <c r="E5" s="4"/>
    </row>
    <row r="6" spans="1:5" ht="15.6" x14ac:dyDescent="0.3">
      <c r="B6" s="46" t="s">
        <v>59</v>
      </c>
      <c r="C6" s="4"/>
      <c r="D6" s="4"/>
      <c r="E6" s="4"/>
    </row>
    <row r="7" spans="1:5" ht="15.6" x14ac:dyDescent="0.3">
      <c r="B7" s="46"/>
      <c r="C7" s="4"/>
      <c r="D7" s="4"/>
      <c r="E7" s="4"/>
    </row>
    <row r="8" spans="1:5" ht="15.6" x14ac:dyDescent="0.3">
      <c r="B8" s="48" t="s">
        <v>64</v>
      </c>
      <c r="C8" s="4"/>
      <c r="D8" s="4"/>
      <c r="E8" s="4"/>
    </row>
    <row r="9" spans="1:5" ht="15.6" x14ac:dyDescent="0.3">
      <c r="B9" s="46" t="s">
        <v>60</v>
      </c>
      <c r="C9" s="4"/>
      <c r="D9" s="4"/>
      <c r="E9" s="4"/>
    </row>
    <row r="10" spans="1:5" ht="15.6" x14ac:dyDescent="0.3">
      <c r="B10" s="46"/>
      <c r="C10" s="4"/>
      <c r="D10" s="4"/>
      <c r="E10" s="4"/>
    </row>
    <row r="11" spans="1:5" ht="15.6" x14ac:dyDescent="0.3">
      <c r="B11" s="49" t="s">
        <v>65</v>
      </c>
      <c r="C11" s="4"/>
      <c r="D11" s="4"/>
      <c r="E11" s="4"/>
    </row>
    <row r="12" spans="1:5" ht="15.6" x14ac:dyDescent="0.3">
      <c r="B12" s="139" t="s">
        <v>140</v>
      </c>
      <c r="C12" s="139"/>
      <c r="D12" s="139"/>
      <c r="E12" s="139"/>
    </row>
    <row r="15" spans="1:5" s="42" customFormat="1" ht="36" customHeight="1" x14ac:dyDescent="0.35">
      <c r="A15" s="40"/>
      <c r="B15" s="138" t="s">
        <v>141</v>
      </c>
      <c r="C15" s="138"/>
      <c r="D15" s="138"/>
      <c r="E15" s="41"/>
    </row>
    <row r="16" spans="1:5" s="4" customFormat="1" ht="15.6" x14ac:dyDescent="0.3">
      <c r="A16" s="3"/>
      <c r="B16" s="3"/>
      <c r="D16" s="5"/>
    </row>
    <row r="17" spans="1:5" s="4" customFormat="1" ht="15.6" x14ac:dyDescent="0.3">
      <c r="A17" s="3" t="s">
        <v>0</v>
      </c>
      <c r="B17" s="3" t="s">
        <v>16</v>
      </c>
      <c r="D17" s="5"/>
      <c r="E17" s="24">
        <f>SUM('5. SANACIJA TEMELJEV'!F7)</f>
        <v>0</v>
      </c>
    </row>
    <row r="18" spans="1:5" s="4" customFormat="1" ht="15.6" x14ac:dyDescent="0.3">
      <c r="A18" s="3"/>
      <c r="B18" s="3"/>
      <c r="D18" s="5"/>
    </row>
    <row r="19" spans="1:5" s="4" customFormat="1" ht="16.149999999999999" thickBot="1" x14ac:dyDescent="0.35">
      <c r="A19" s="25"/>
      <c r="B19" s="26" t="s">
        <v>18</v>
      </c>
      <c r="C19" s="27"/>
      <c r="D19" s="28"/>
      <c r="E19" s="36">
        <f>SUM(E16:E18)</f>
        <v>0</v>
      </c>
    </row>
    <row r="20" spans="1:5" s="4" customFormat="1" ht="16.149999999999999" thickTop="1" x14ac:dyDescent="0.3">
      <c r="A20" s="3"/>
      <c r="B20" s="3"/>
      <c r="D20" s="5"/>
    </row>
  </sheetData>
  <sheetProtection password="C71F" sheet="1" objects="1" scenarios="1"/>
  <mergeCells count="3">
    <mergeCell ref="B15:D15"/>
    <mergeCell ref="B3:D3"/>
    <mergeCell ref="B12:E12"/>
  </mergeCells>
  <pageMargins left="0.78740157480314965" right="0.19685039370078741" top="0.74803149606299213" bottom="0.74803149606299213" header="0.31496062992125984" footer="0.31496062992125984"/>
  <pageSetup paperSize="9" firstPageNumber="5" orientation="portrait" useFirstPageNumber="1" horizontalDpi="4294967293" r:id="rId1"/>
  <headerFooter>
    <oddHeader>&amp;CVRTEC ZELENA JAMA PROTIPOTESNA SANACIJA OBJEKTA IN SANACIJA TEMELJEV</oddHeader>
    <oddFooter>&amp;R&amp;12&amp;P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H20"/>
  <sheetViews>
    <sheetView showZeros="0" view="pageBreakPreview" zoomScaleNormal="120" zoomScaleSheetLayoutView="100" workbookViewId="0">
      <selection activeCell="B12" sqref="B12"/>
    </sheetView>
  </sheetViews>
  <sheetFormatPr defaultColWidth="8.85546875" defaultRowHeight="15.75" x14ac:dyDescent="0.25"/>
  <cols>
    <col min="1" max="1" width="5.5703125" style="3" bestFit="1" customWidth="1"/>
    <col min="2" max="2" width="43.140625" style="3" customWidth="1"/>
    <col min="3" max="3" width="7.28515625" style="4" bestFit="1" customWidth="1"/>
    <col min="4" max="4" width="6.42578125" style="5" bestFit="1" customWidth="1"/>
    <col min="5" max="5" width="14.5703125" style="4" bestFit="1" customWidth="1"/>
    <col min="6" max="6" width="15.5703125" style="4" bestFit="1" customWidth="1"/>
    <col min="7" max="16384" width="8.85546875" style="4"/>
  </cols>
  <sheetData>
    <row r="2" spans="1:8" ht="15.6" x14ac:dyDescent="0.3">
      <c r="A2" s="8"/>
      <c r="B2" s="9" t="s">
        <v>140</v>
      </c>
      <c r="C2" s="10"/>
      <c r="D2" s="11"/>
      <c r="E2" s="10"/>
      <c r="F2" s="10"/>
    </row>
    <row r="3" spans="1:8" s="17" customFormat="1" ht="15.6" x14ac:dyDescent="0.3">
      <c r="A3" s="13"/>
      <c r="B3" s="14"/>
      <c r="C3" s="15"/>
      <c r="D3" s="16"/>
      <c r="E3" s="15"/>
      <c r="F3" s="15"/>
    </row>
    <row r="4" spans="1:8" s="18" customFormat="1" ht="15.95" customHeight="1" x14ac:dyDescent="0.3">
      <c r="A4" s="34" t="s">
        <v>19</v>
      </c>
      <c r="B4" s="20" t="s">
        <v>20</v>
      </c>
      <c r="C4" s="35" t="s">
        <v>21</v>
      </c>
      <c r="D4" s="21" t="s">
        <v>22</v>
      </c>
      <c r="E4" s="22" t="s">
        <v>23</v>
      </c>
      <c r="F4" s="20" t="s">
        <v>24</v>
      </c>
      <c r="H4" s="19"/>
    </row>
    <row r="5" spans="1:8" ht="31.15" x14ac:dyDescent="0.3">
      <c r="A5" s="12" t="s">
        <v>0</v>
      </c>
      <c r="B5" s="12" t="s">
        <v>16</v>
      </c>
      <c r="C5" s="23"/>
      <c r="D5" s="127"/>
      <c r="E5" s="29"/>
      <c r="F5" s="29"/>
    </row>
    <row r="6" spans="1:8" ht="15.6" x14ac:dyDescent="0.3">
      <c r="C6" s="1"/>
      <c r="D6" s="126"/>
      <c r="E6" s="24"/>
      <c r="F6" s="24"/>
    </row>
    <row r="7" spans="1:8" ht="204.75" x14ac:dyDescent="0.25">
      <c r="A7" s="3" t="s">
        <v>1</v>
      </c>
      <c r="B7" s="3" t="s">
        <v>17</v>
      </c>
      <c r="C7" s="1" t="s">
        <v>2</v>
      </c>
      <c r="D7" s="126">
        <v>80</v>
      </c>
      <c r="E7" s="32">
        <v>0</v>
      </c>
      <c r="F7" s="24">
        <f>+E7*D7</f>
        <v>0</v>
      </c>
    </row>
    <row r="8" spans="1:8" ht="15.6" x14ac:dyDescent="0.3">
      <c r="B8" s="129" t="s">
        <v>142</v>
      </c>
      <c r="C8" s="1"/>
      <c r="D8" s="126"/>
      <c r="E8" s="128"/>
      <c r="F8" s="24"/>
    </row>
    <row r="9" spans="1:8" x14ac:dyDescent="0.25">
      <c r="B9" s="130" t="s">
        <v>143</v>
      </c>
      <c r="C9" s="1"/>
      <c r="D9" s="126"/>
      <c r="E9" s="128"/>
      <c r="F9" s="24"/>
    </row>
    <row r="10" spans="1:8" ht="15.6" x14ac:dyDescent="0.3">
      <c r="B10" s="131" t="s">
        <v>146</v>
      </c>
      <c r="C10" s="1"/>
      <c r="D10" s="126"/>
      <c r="E10" s="128"/>
      <c r="F10" s="24"/>
    </row>
    <row r="11" spans="1:8" x14ac:dyDescent="0.25">
      <c r="B11" s="130" t="s">
        <v>143</v>
      </c>
      <c r="C11" s="1"/>
      <c r="D11" s="126"/>
      <c r="E11" s="128"/>
      <c r="F11" s="24"/>
    </row>
    <row r="12" spans="1:8" ht="15.6" x14ac:dyDescent="0.3">
      <c r="C12" s="1"/>
      <c r="D12" s="2"/>
    </row>
    <row r="13" spans="1:8" ht="16.149999999999999" thickBot="1" x14ac:dyDescent="0.35">
      <c r="A13" s="25"/>
      <c r="B13" s="26" t="s">
        <v>18</v>
      </c>
      <c r="C13" s="30"/>
      <c r="D13" s="31"/>
      <c r="E13" s="27"/>
      <c r="F13" s="33">
        <f>SUM(F5:F12)</f>
        <v>0</v>
      </c>
    </row>
    <row r="14" spans="1:8" ht="16.149999999999999" thickTop="1" x14ac:dyDescent="0.3">
      <c r="C14" s="1"/>
      <c r="D14" s="2"/>
    </row>
    <row r="15" spans="1:8" ht="15.6" x14ac:dyDescent="0.3">
      <c r="C15" s="1"/>
      <c r="D15" s="2"/>
    </row>
    <row r="16" spans="1:8" ht="15.6" x14ac:dyDescent="0.3">
      <c r="C16" s="1"/>
      <c r="D16" s="2"/>
    </row>
    <row r="17" spans="3:4" ht="15.6" x14ac:dyDescent="0.3">
      <c r="C17" s="1"/>
      <c r="D17" s="2"/>
    </row>
    <row r="18" spans="3:4" ht="15.6" x14ac:dyDescent="0.3">
      <c r="C18" s="1"/>
      <c r="D18" s="2"/>
    </row>
    <row r="19" spans="3:4" ht="15.6" x14ac:dyDescent="0.3">
      <c r="C19" s="1"/>
      <c r="D19" s="2"/>
    </row>
    <row r="20" spans="3:4" ht="15.6" x14ac:dyDescent="0.3">
      <c r="C20" s="1"/>
      <c r="D20" s="2"/>
    </row>
  </sheetData>
  <sheetProtection algorithmName="SHA-512" hashValue="StyVOmQ60Qf8jiSc8HDs9Q2s3EQ2z+aqHAYvG8IZRgNP4uN/ujP9T72rOcc6mxY+jVfPrDSFtLTpo28I2Pbffw==" saltValue="Tx7celmpweIz839CtZWgww==" spinCount="100000" sheet="1" objects="1" scenarios="1"/>
  <pageMargins left="0.78740157480314965" right="0.19685039370078741" top="0.74803149606299213" bottom="0.74803149606299213" header="0.31496062992125984" footer="0.31496062992125984"/>
  <pageSetup paperSize="9" firstPageNumber="6" orientation="portrait" useFirstPageNumber="1" horizontalDpi="4294967293" r:id="rId1"/>
  <headerFooter>
    <oddHeader>&amp;CVRTEC ZELENA JAMA PROTIPOTESNA SANACIJA OBJEKTA IN SANACIJA TEMELJEV</oddHeader>
    <oddFooter>&amp;L&amp;"-,Bold"&amp;12&amp;U&amp;K04-023&amp;A&amp;R&amp;12&amp;P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3:E28"/>
  <sheetViews>
    <sheetView showZeros="0" topLeftCell="A10" zoomScaleNormal="100" workbookViewId="0">
      <selection activeCell="B26" sqref="B26"/>
    </sheetView>
  </sheetViews>
  <sheetFormatPr defaultRowHeight="15" x14ac:dyDescent="0.25"/>
  <cols>
    <col min="1" max="1" width="3.7109375" customWidth="1"/>
    <col min="2" max="2" width="44.7109375" customWidth="1"/>
    <col min="3" max="3" width="4.85546875" customWidth="1"/>
    <col min="5" max="6" width="15.7109375" customWidth="1"/>
  </cols>
  <sheetData>
    <row r="3" spans="1:5" ht="15.75" x14ac:dyDescent="0.25">
      <c r="B3" s="48" t="s">
        <v>62</v>
      </c>
      <c r="C3" s="4"/>
      <c r="D3" s="4"/>
      <c r="E3" s="4"/>
    </row>
    <row r="4" spans="1:5" ht="15.6" x14ac:dyDescent="0.3">
      <c r="B4" s="136" t="s">
        <v>58</v>
      </c>
      <c r="C4" s="136"/>
      <c r="D4" s="136"/>
      <c r="E4" s="4"/>
    </row>
    <row r="5" spans="1:5" ht="15.6" x14ac:dyDescent="0.3">
      <c r="B5" s="47"/>
      <c r="C5" s="47"/>
      <c r="D5" s="47"/>
      <c r="E5" s="4"/>
    </row>
    <row r="6" spans="1:5" ht="15.6" x14ac:dyDescent="0.3">
      <c r="B6" s="48" t="s">
        <v>63</v>
      </c>
      <c r="C6" s="4"/>
      <c r="D6" s="4"/>
      <c r="E6" s="4"/>
    </row>
    <row r="7" spans="1:5" ht="15.6" x14ac:dyDescent="0.3">
      <c r="B7" s="46" t="s">
        <v>59</v>
      </c>
      <c r="C7" s="4"/>
      <c r="D7" s="4"/>
      <c r="E7" s="4"/>
    </row>
    <row r="8" spans="1:5" ht="15.6" x14ac:dyDescent="0.3">
      <c r="B8" s="46"/>
      <c r="C8" s="4"/>
      <c r="D8" s="4"/>
      <c r="E8" s="4"/>
    </row>
    <row r="9" spans="1:5" ht="15.6" x14ac:dyDescent="0.3">
      <c r="B9" s="48" t="s">
        <v>64</v>
      </c>
      <c r="C9" s="4"/>
      <c r="D9" s="4"/>
      <c r="E9" s="4"/>
    </row>
    <row r="10" spans="1:5" ht="15.6" x14ac:dyDescent="0.3">
      <c r="B10" s="46" t="s">
        <v>60</v>
      </c>
      <c r="C10" s="4"/>
      <c r="D10" s="4"/>
      <c r="E10" s="4"/>
    </row>
    <row r="11" spans="1:5" ht="15.6" x14ac:dyDescent="0.3">
      <c r="B11" s="46"/>
      <c r="C11" s="4"/>
      <c r="D11" s="4"/>
      <c r="E11" s="4"/>
    </row>
    <row r="12" spans="1:5" ht="15.6" x14ac:dyDescent="0.3">
      <c r="B12" s="49" t="s">
        <v>65</v>
      </c>
      <c r="C12" s="4"/>
      <c r="D12" s="4"/>
      <c r="E12" s="4"/>
    </row>
    <row r="13" spans="1:5" ht="15.6" x14ac:dyDescent="0.3">
      <c r="B13" s="139" t="s">
        <v>61</v>
      </c>
      <c r="C13" s="139"/>
      <c r="D13" s="139"/>
      <c r="E13" s="139"/>
    </row>
    <row r="14" spans="1:5" ht="15.6" x14ac:dyDescent="0.3">
      <c r="B14" s="4"/>
      <c r="C14" s="4"/>
      <c r="D14" s="4"/>
      <c r="E14" s="4"/>
    </row>
    <row r="16" spans="1:5" s="42" customFormat="1" ht="36" customHeight="1" x14ac:dyDescent="0.35">
      <c r="A16" s="40"/>
      <c r="B16" s="138" t="s">
        <v>57</v>
      </c>
      <c r="C16" s="138"/>
      <c r="D16" s="138"/>
      <c r="E16" s="41"/>
    </row>
    <row r="17" spans="1:5" s="4" customFormat="1" ht="15.6" x14ac:dyDescent="0.3">
      <c r="A17" s="3"/>
      <c r="B17" s="3"/>
      <c r="D17" s="5"/>
    </row>
    <row r="18" spans="1:5" s="4" customFormat="1" ht="15.6" x14ac:dyDescent="0.3">
      <c r="A18" s="3"/>
      <c r="B18" s="3"/>
      <c r="D18" s="5"/>
    </row>
    <row r="19" spans="1:5" s="4" customFormat="1" ht="15.75" x14ac:dyDescent="0.25">
      <c r="A19" s="3" t="str">
        <f>'7. PROTIPROTESNA SAN. SISTEM EQ'!A6</f>
        <v>I.</v>
      </c>
      <c r="B19" s="3" t="str">
        <f>'7. PROTIPROTESNA SAN. SISTEM EQ'!B6</f>
        <v>RUŠITVENA DELA</v>
      </c>
      <c r="D19" s="5"/>
      <c r="E19" s="24">
        <f>SUM('7. PROTIPROTESNA SAN. SISTEM EQ'!F8:F23)</f>
        <v>0</v>
      </c>
    </row>
    <row r="20" spans="1:5" s="4" customFormat="1" ht="15.6" x14ac:dyDescent="0.3">
      <c r="A20" s="3"/>
      <c r="B20" s="3"/>
      <c r="D20" s="5"/>
    </row>
    <row r="21" spans="1:5" s="4" customFormat="1" ht="15.6" x14ac:dyDescent="0.3">
      <c r="A21" s="3" t="str">
        <f>'7. PROTIPROTESNA SAN. SISTEM EQ'!A24</f>
        <v xml:space="preserve">II. </v>
      </c>
      <c r="B21" s="3" t="str">
        <f>'7. PROTIPROTESNA SAN. SISTEM EQ'!B24</f>
        <v>ZIDARSKA DELA</v>
      </c>
      <c r="D21" s="5"/>
      <c r="E21" s="24">
        <f>SUM('7. PROTIPROTESNA SAN. SISTEM EQ'!F25:F53)</f>
        <v>0</v>
      </c>
    </row>
    <row r="22" spans="1:5" s="4" customFormat="1" ht="15.6" x14ac:dyDescent="0.3">
      <c r="A22" s="3"/>
      <c r="B22" s="3"/>
      <c r="D22" s="5"/>
      <c r="E22" s="24"/>
    </row>
    <row r="23" spans="1:5" s="4" customFormat="1" ht="15.6" x14ac:dyDescent="0.3">
      <c r="A23" s="3" t="str">
        <f>'7. PROTIPROTESNA SAN. SISTEM EQ'!A54</f>
        <v>III.</v>
      </c>
      <c r="B23" s="3" t="str">
        <f>'7. PROTIPROTESNA SAN. SISTEM EQ'!B54</f>
        <v>SLIKOPLESKARSKA DELA</v>
      </c>
      <c r="D23" s="5"/>
      <c r="E23" s="24">
        <f>SUM('7. PROTIPROTESNA SAN. SISTEM EQ'!F55:F65)</f>
        <v>0</v>
      </c>
    </row>
    <row r="24" spans="1:5" s="4" customFormat="1" ht="15.6" x14ac:dyDescent="0.3">
      <c r="A24" s="3"/>
      <c r="B24" s="3"/>
      <c r="D24" s="5"/>
      <c r="E24" s="24"/>
    </row>
    <row r="25" spans="1:5" s="4" customFormat="1" ht="15.95" customHeight="1" x14ac:dyDescent="0.3">
      <c r="A25" s="3" t="str">
        <f>'7. PROTIPROTESNA SAN. SISTEM EQ'!A66</f>
        <v>VII.</v>
      </c>
      <c r="B25" s="3" t="str">
        <f>'7. PROTIPROTESNA SAN. SISTEM EQ'!B66</f>
        <v>OSTALA DELA</v>
      </c>
      <c r="D25" s="5"/>
      <c r="E25" s="24">
        <f>SUM('7. PROTIPROTESNA SAN. SISTEM EQ'!F68)</f>
        <v>0</v>
      </c>
    </row>
    <row r="26" spans="1:5" s="4" customFormat="1" ht="15.6" x14ac:dyDescent="0.3">
      <c r="A26" s="3"/>
      <c r="B26" s="3"/>
      <c r="D26" s="5"/>
    </row>
    <row r="27" spans="1:5" s="4" customFormat="1" ht="16.149999999999999" thickBot="1" x14ac:dyDescent="0.35">
      <c r="A27" s="25"/>
      <c r="B27" s="26" t="s">
        <v>18</v>
      </c>
      <c r="C27" s="27"/>
      <c r="D27" s="28"/>
      <c r="E27" s="36">
        <f>SUM(E17:E26)</f>
        <v>0</v>
      </c>
    </row>
    <row r="28" spans="1:5" s="4" customFormat="1" ht="16.149999999999999" thickTop="1" x14ac:dyDescent="0.3">
      <c r="A28" s="3"/>
      <c r="B28" s="3"/>
      <c r="D28" s="5"/>
    </row>
  </sheetData>
  <sheetProtection algorithmName="SHA-512" hashValue="8wuScwPCdUnF9eHk+AUDKTUfC73WuPJlIn9XtzAgDiqX11VO5W9O79y6vSOm5gwF91krFrhaD4DPh1aHjT9tKA==" saltValue="51nXOytUcshN7APO/tGsjA==" spinCount="100000" sheet="1" objects="1" scenarios="1"/>
  <mergeCells count="3">
    <mergeCell ref="B16:D16"/>
    <mergeCell ref="B4:D4"/>
    <mergeCell ref="B13:E13"/>
  </mergeCells>
  <pageMargins left="0.70866141732283472" right="0.70866141732283472" top="0.74803149606299213" bottom="0.74803149606299213" header="0.31496062992125984" footer="0.31496062992125984"/>
  <pageSetup paperSize="9" firstPageNumber="7" orientation="portrait" useFirstPageNumber="1" horizontalDpi="4294967293" r:id="rId1"/>
  <headerFooter>
    <oddHeader>&amp;CVRTEC ZELENA JAMA PROTIPOTESNA SANACIJA OBJEKTA IN SANACIJA TEMELJEV</oddHeader>
    <oddFooter>&amp;L&amp;"-,Bold"&amp;12&amp;U&amp;K04-024&amp;A&amp;R&amp;12&amp;P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2:H72"/>
  <sheetViews>
    <sheetView showZeros="0" view="pageBreakPreview" zoomScale="90" zoomScaleNormal="100" zoomScaleSheetLayoutView="90" workbookViewId="0">
      <selection activeCell="E18" sqref="E18"/>
    </sheetView>
  </sheetViews>
  <sheetFormatPr defaultColWidth="8.85546875" defaultRowHeight="15.75" x14ac:dyDescent="0.25"/>
  <cols>
    <col min="1" max="1" width="5.5703125" style="3" customWidth="1"/>
    <col min="2" max="2" width="43.140625" style="3" customWidth="1"/>
    <col min="3" max="3" width="7.28515625" style="4" customWidth="1"/>
    <col min="4" max="4" width="6.42578125" style="44" customWidth="1"/>
    <col min="5" max="5" width="14.5703125" style="4" customWidth="1"/>
    <col min="6" max="6" width="15.5703125" style="4" customWidth="1"/>
    <col min="7" max="16384" width="8.85546875" style="4"/>
  </cols>
  <sheetData>
    <row r="2" spans="1:8" s="39" customFormat="1" ht="19.899999999999999" customHeight="1" x14ac:dyDescent="0.35">
      <c r="A2" s="37"/>
      <c r="B2" s="140" t="s">
        <v>25</v>
      </c>
      <c r="C2" s="140"/>
      <c r="D2" s="140"/>
      <c r="E2" s="140"/>
      <c r="F2" s="38"/>
    </row>
    <row r="3" spans="1:8" s="17" customFormat="1" ht="15.6" x14ac:dyDescent="0.3">
      <c r="A3" s="13"/>
      <c r="B3" s="14"/>
      <c r="C3" s="15"/>
      <c r="D3" s="43"/>
      <c r="E3" s="15"/>
      <c r="F3" s="15"/>
    </row>
    <row r="4" spans="1:8" s="18" customFormat="1" ht="15.95" customHeight="1" x14ac:dyDescent="0.3">
      <c r="A4" s="34" t="s">
        <v>19</v>
      </c>
      <c r="B4" s="20" t="s">
        <v>20</v>
      </c>
      <c r="C4" s="35" t="s">
        <v>21</v>
      </c>
      <c r="D4" s="21" t="s">
        <v>22</v>
      </c>
      <c r="E4" s="22" t="s">
        <v>23</v>
      </c>
      <c r="F4" s="20" t="s">
        <v>24</v>
      </c>
      <c r="H4" s="19"/>
    </row>
    <row r="5" spans="1:8" s="17" customFormat="1" ht="15.6" x14ac:dyDescent="0.3">
      <c r="A5" s="13"/>
      <c r="B5" s="14"/>
      <c r="C5" s="15"/>
      <c r="D5" s="43"/>
      <c r="E5" s="15"/>
      <c r="F5" s="15"/>
    </row>
    <row r="6" spans="1:8" x14ac:dyDescent="0.25">
      <c r="A6" s="6" t="s">
        <v>26</v>
      </c>
      <c r="B6" s="6" t="s">
        <v>27</v>
      </c>
      <c r="C6" s="7"/>
      <c r="D6" s="45"/>
      <c r="E6" s="7"/>
      <c r="F6" s="7"/>
    </row>
    <row r="8" spans="1:8" ht="31.5" x14ac:dyDescent="0.25">
      <c r="A8" s="3" t="s">
        <v>1</v>
      </c>
      <c r="B8" s="3" t="s">
        <v>28</v>
      </c>
      <c r="C8" s="4" t="s">
        <v>29</v>
      </c>
      <c r="D8" s="44">
        <v>1</v>
      </c>
      <c r="E8" s="32">
        <v>0</v>
      </c>
      <c r="F8" s="24">
        <f>+E8*D8</f>
        <v>0</v>
      </c>
    </row>
    <row r="10" spans="1:8" ht="31.5" x14ac:dyDescent="0.25">
      <c r="A10" s="3" t="s">
        <v>3</v>
      </c>
      <c r="B10" s="3" t="s">
        <v>30</v>
      </c>
      <c r="C10" s="4" t="s">
        <v>31</v>
      </c>
      <c r="D10" s="44">
        <v>12</v>
      </c>
      <c r="E10" s="32">
        <v>0</v>
      </c>
      <c r="F10" s="24">
        <f>+E10*D10</f>
        <v>0</v>
      </c>
    </row>
    <row r="12" spans="1:8" ht="63" x14ac:dyDescent="0.25">
      <c r="A12" s="3" t="s">
        <v>4</v>
      </c>
      <c r="B12" s="3" t="s">
        <v>32</v>
      </c>
      <c r="C12" s="4" t="s">
        <v>12</v>
      </c>
      <c r="D12" s="44">
        <v>75</v>
      </c>
      <c r="E12" s="32">
        <v>0</v>
      </c>
      <c r="F12" s="24">
        <f>+E12*D12</f>
        <v>0</v>
      </c>
    </row>
    <row r="14" spans="1:8" ht="47.25" x14ac:dyDescent="0.25">
      <c r="A14" s="3" t="s">
        <v>6</v>
      </c>
      <c r="B14" s="3" t="s">
        <v>33</v>
      </c>
      <c r="C14" s="4" t="s">
        <v>12</v>
      </c>
      <c r="D14" s="44">
        <v>75</v>
      </c>
      <c r="E14" s="32">
        <v>0</v>
      </c>
      <c r="F14" s="24">
        <f>+E14*D14</f>
        <v>0</v>
      </c>
    </row>
    <row r="16" spans="1:8" ht="47.25" x14ac:dyDescent="0.25">
      <c r="A16" s="3" t="s">
        <v>7</v>
      </c>
      <c r="B16" s="3" t="s">
        <v>34</v>
      </c>
      <c r="C16" s="4" t="s">
        <v>29</v>
      </c>
      <c r="D16" s="44">
        <v>1</v>
      </c>
      <c r="E16" s="32">
        <v>0</v>
      </c>
      <c r="F16" s="24">
        <f>+E16*D16</f>
        <v>0</v>
      </c>
    </row>
    <row r="18" spans="1:6" ht="47.25" x14ac:dyDescent="0.25">
      <c r="A18" s="3" t="s">
        <v>9</v>
      </c>
      <c r="B18" s="3" t="s">
        <v>35</v>
      </c>
      <c r="C18" s="4" t="s">
        <v>29</v>
      </c>
      <c r="D18" s="44">
        <v>1</v>
      </c>
      <c r="E18" s="32">
        <v>0</v>
      </c>
      <c r="F18" s="24">
        <f>+E18*D18</f>
        <v>0</v>
      </c>
    </row>
    <row r="20" spans="1:6" ht="47.25" x14ac:dyDescent="0.25">
      <c r="A20" s="3" t="s">
        <v>10</v>
      </c>
      <c r="B20" s="3" t="s">
        <v>36</v>
      </c>
      <c r="C20" s="121">
        <v>0.08</v>
      </c>
      <c r="D20" s="44">
        <v>1</v>
      </c>
      <c r="E20" s="120">
        <f>SUM(F7:F18)</f>
        <v>0</v>
      </c>
      <c r="F20" s="24">
        <f>+E20*0.08</f>
        <v>0</v>
      </c>
    </row>
    <row r="22" spans="1:6" ht="31.5" x14ac:dyDescent="0.25">
      <c r="A22" s="3" t="s">
        <v>11</v>
      </c>
      <c r="B22" s="3" t="s">
        <v>37</v>
      </c>
      <c r="C22" s="121">
        <v>0.03</v>
      </c>
      <c r="D22" s="44">
        <v>1</v>
      </c>
      <c r="E22" s="120">
        <f>SUM(F8:F20)</f>
        <v>0</v>
      </c>
      <c r="F22" s="24">
        <f>+E22*0.03</f>
        <v>0</v>
      </c>
    </row>
    <row r="24" spans="1:6" x14ac:dyDescent="0.25">
      <c r="A24" s="6" t="s">
        <v>38</v>
      </c>
      <c r="B24" s="6" t="s">
        <v>39</v>
      </c>
      <c r="C24" s="7"/>
      <c r="D24" s="45"/>
      <c r="E24" s="7"/>
      <c r="F24" s="7"/>
    </row>
    <row r="26" spans="1:6" ht="31.5" x14ac:dyDescent="0.25">
      <c r="A26" s="3" t="s">
        <v>1</v>
      </c>
      <c r="B26" s="3" t="s">
        <v>40</v>
      </c>
      <c r="C26" s="4" t="s">
        <v>12</v>
      </c>
      <c r="D26" s="44">
        <v>88</v>
      </c>
      <c r="E26" s="32">
        <v>0</v>
      </c>
      <c r="F26" s="24">
        <f>+E26*D26</f>
        <v>0</v>
      </c>
    </row>
    <row r="28" spans="1:6" ht="31.5" x14ac:dyDescent="0.25">
      <c r="A28" s="3" t="s">
        <v>3</v>
      </c>
      <c r="B28" s="3" t="s">
        <v>41</v>
      </c>
      <c r="C28" s="4" t="s">
        <v>8</v>
      </c>
      <c r="D28" s="44">
        <v>88</v>
      </c>
      <c r="E28" s="32">
        <v>0</v>
      </c>
      <c r="F28" s="24">
        <f>+E28*D28</f>
        <v>0</v>
      </c>
    </row>
    <row r="29" spans="1:6" x14ac:dyDescent="0.25">
      <c r="B29" s="129" t="s">
        <v>142</v>
      </c>
      <c r="E29" s="128"/>
      <c r="F29" s="24"/>
    </row>
    <row r="30" spans="1:6" x14ac:dyDescent="0.25">
      <c r="B30" s="130" t="s">
        <v>143</v>
      </c>
      <c r="E30" s="128"/>
      <c r="F30" s="24"/>
    </row>
    <row r="31" spans="1:6" x14ac:dyDescent="0.25">
      <c r="B31" s="131" t="s">
        <v>146</v>
      </c>
      <c r="E31" s="128"/>
      <c r="F31" s="24"/>
    </row>
    <row r="32" spans="1:6" x14ac:dyDescent="0.25">
      <c r="B32" s="130" t="s">
        <v>143</v>
      </c>
      <c r="E32" s="128"/>
      <c r="F32" s="24"/>
    </row>
    <row r="34" spans="1:6" ht="78.75" x14ac:dyDescent="0.25">
      <c r="A34" s="3" t="s">
        <v>4</v>
      </c>
      <c r="B34" s="3" t="s">
        <v>42</v>
      </c>
      <c r="C34" s="4" t="s">
        <v>29</v>
      </c>
      <c r="D34" s="44">
        <v>88</v>
      </c>
      <c r="E34" s="32">
        <v>0</v>
      </c>
      <c r="F34" s="24">
        <f>+E34*D34</f>
        <v>0</v>
      </c>
    </row>
    <row r="35" spans="1:6" x14ac:dyDescent="0.25">
      <c r="B35" s="129" t="s">
        <v>142</v>
      </c>
      <c r="E35" s="32"/>
      <c r="F35" s="24"/>
    </row>
    <row r="36" spans="1:6" x14ac:dyDescent="0.25">
      <c r="B36" s="130" t="s">
        <v>143</v>
      </c>
      <c r="E36" s="32"/>
      <c r="F36" s="24"/>
    </row>
    <row r="37" spans="1:6" x14ac:dyDescent="0.25">
      <c r="B37" s="131" t="s">
        <v>146</v>
      </c>
      <c r="E37" s="32"/>
      <c r="F37" s="24"/>
    </row>
    <row r="38" spans="1:6" x14ac:dyDescent="0.25">
      <c r="B38" s="130" t="s">
        <v>143</v>
      </c>
      <c r="E38" s="32"/>
      <c r="F38" s="24"/>
    </row>
    <row r="40" spans="1:6" ht="31.5" x14ac:dyDescent="0.25">
      <c r="A40" s="3" t="s">
        <v>6</v>
      </c>
      <c r="B40" s="3" t="s">
        <v>43</v>
      </c>
      <c r="C40" s="4" t="s">
        <v>5</v>
      </c>
      <c r="D40" s="44">
        <v>88</v>
      </c>
      <c r="E40" s="32">
        <v>0</v>
      </c>
      <c r="F40" s="24">
        <f>+E40*D40</f>
        <v>0</v>
      </c>
    </row>
    <row r="41" spans="1:6" x14ac:dyDescent="0.25">
      <c r="B41" s="129" t="s">
        <v>142</v>
      </c>
      <c r="E41" s="32"/>
      <c r="F41" s="24"/>
    </row>
    <row r="42" spans="1:6" x14ac:dyDescent="0.25">
      <c r="B42" s="130" t="s">
        <v>143</v>
      </c>
      <c r="E42" s="32"/>
      <c r="F42" s="24"/>
    </row>
    <row r="43" spans="1:6" x14ac:dyDescent="0.25">
      <c r="B43" s="131" t="s">
        <v>146</v>
      </c>
      <c r="E43" s="32"/>
      <c r="F43" s="24"/>
    </row>
    <row r="44" spans="1:6" x14ac:dyDescent="0.25">
      <c r="B44" s="130" t="s">
        <v>143</v>
      </c>
      <c r="E44" s="32"/>
      <c r="F44" s="24"/>
    </row>
    <row r="46" spans="1:6" ht="31.5" x14ac:dyDescent="0.25">
      <c r="A46" s="3" t="s">
        <v>7</v>
      </c>
      <c r="B46" s="3" t="s">
        <v>44</v>
      </c>
      <c r="C46" s="4" t="s">
        <v>2</v>
      </c>
      <c r="D46" s="44">
        <v>88</v>
      </c>
      <c r="E46" s="32">
        <v>0</v>
      </c>
      <c r="F46" s="24">
        <f>+E46*D46</f>
        <v>0</v>
      </c>
    </row>
    <row r="48" spans="1:6" ht="47.25" x14ac:dyDescent="0.25">
      <c r="A48" s="3" t="s">
        <v>9</v>
      </c>
      <c r="B48" s="3" t="s">
        <v>45</v>
      </c>
      <c r="C48" s="4" t="s">
        <v>12</v>
      </c>
      <c r="D48" s="44">
        <v>300</v>
      </c>
      <c r="E48" s="32">
        <v>0</v>
      </c>
      <c r="F48" s="24">
        <f>+E48*D48</f>
        <v>0</v>
      </c>
    </row>
    <row r="50" spans="1:6" ht="47.25" x14ac:dyDescent="0.25">
      <c r="A50" s="3" t="s">
        <v>10</v>
      </c>
      <c r="B50" s="3" t="s">
        <v>36</v>
      </c>
      <c r="C50" s="121">
        <v>0.08</v>
      </c>
      <c r="D50" s="44">
        <v>1</v>
      </c>
      <c r="E50" s="120">
        <f>SUM(F26:F48)</f>
        <v>0</v>
      </c>
      <c r="F50" s="24">
        <f>+E50*0.08</f>
        <v>0</v>
      </c>
    </row>
    <row r="52" spans="1:6" ht="31.5" x14ac:dyDescent="0.25">
      <c r="A52" s="3" t="s">
        <v>11</v>
      </c>
      <c r="B52" s="3" t="s">
        <v>37</v>
      </c>
      <c r="C52" s="121">
        <v>0.03</v>
      </c>
      <c r="D52" s="44">
        <v>1</v>
      </c>
      <c r="E52" s="120">
        <f>SUM(F26:F48)</f>
        <v>0</v>
      </c>
      <c r="F52" s="24">
        <f>+E52*0.03</f>
        <v>0</v>
      </c>
    </row>
    <row r="54" spans="1:6" x14ac:dyDescent="0.25">
      <c r="A54" s="6" t="s">
        <v>46</v>
      </c>
      <c r="B54" s="6" t="s">
        <v>47</v>
      </c>
      <c r="C54" s="7"/>
      <c r="D54" s="45"/>
      <c r="E54" s="7"/>
      <c r="F54" s="7"/>
    </row>
    <row r="56" spans="1:6" ht="31.5" x14ac:dyDescent="0.25">
      <c r="A56" s="3" t="s">
        <v>1</v>
      </c>
      <c r="B56" s="3" t="s">
        <v>48</v>
      </c>
      <c r="C56" s="4" t="s">
        <v>12</v>
      </c>
      <c r="D56" s="44">
        <v>100</v>
      </c>
      <c r="E56" s="32">
        <v>0</v>
      </c>
      <c r="F56" s="24">
        <f>+E56*D56</f>
        <v>0</v>
      </c>
    </row>
    <row r="58" spans="1:6" ht="31.5" x14ac:dyDescent="0.25">
      <c r="A58" s="3" t="s">
        <v>3</v>
      </c>
      <c r="B58" s="3" t="s">
        <v>49</v>
      </c>
      <c r="C58" s="4" t="s">
        <v>12</v>
      </c>
      <c r="D58" s="44">
        <v>100</v>
      </c>
      <c r="E58" s="32">
        <v>0</v>
      </c>
      <c r="F58" s="24">
        <f>+E58*D58</f>
        <v>0</v>
      </c>
    </row>
    <row r="60" spans="1:6" x14ac:dyDescent="0.25">
      <c r="A60" s="3" t="s">
        <v>4</v>
      </c>
      <c r="B60" s="3" t="s">
        <v>50</v>
      </c>
      <c r="C60" s="4" t="s">
        <v>12</v>
      </c>
      <c r="D60" s="44">
        <v>100</v>
      </c>
      <c r="E60" s="32">
        <v>0</v>
      </c>
      <c r="F60" s="24">
        <f>+E60*D60</f>
        <v>0</v>
      </c>
    </row>
    <row r="62" spans="1:6" ht="31.5" x14ac:dyDescent="0.25">
      <c r="A62" s="3" t="s">
        <v>6</v>
      </c>
      <c r="B62" s="3" t="s">
        <v>51</v>
      </c>
      <c r="C62" s="4" t="s">
        <v>12</v>
      </c>
      <c r="D62" s="44">
        <v>100</v>
      </c>
      <c r="E62" s="32">
        <v>0</v>
      </c>
      <c r="F62" s="24">
        <f>+E62*D62</f>
        <v>0</v>
      </c>
    </row>
    <row r="64" spans="1:6" ht="31.5" x14ac:dyDescent="0.25">
      <c r="A64" s="3" t="s">
        <v>9</v>
      </c>
      <c r="B64" s="3" t="s">
        <v>52</v>
      </c>
      <c r="C64" s="121">
        <v>0.08</v>
      </c>
      <c r="D64" s="44">
        <v>1</v>
      </c>
      <c r="E64" s="120">
        <f>SUM(F56:F62)</f>
        <v>0</v>
      </c>
      <c r="F64" s="24">
        <f>+E64*0.08</f>
        <v>0</v>
      </c>
    </row>
    <row r="66" spans="1:6" x14ac:dyDescent="0.25">
      <c r="A66" s="6" t="s">
        <v>53</v>
      </c>
      <c r="B66" s="6" t="s">
        <v>54</v>
      </c>
      <c r="C66" s="7"/>
      <c r="D66" s="45"/>
      <c r="E66" s="7"/>
      <c r="F66" s="7"/>
    </row>
    <row r="68" spans="1:6" x14ac:dyDescent="0.25">
      <c r="A68" s="3" t="s">
        <v>1</v>
      </c>
      <c r="B68" s="3" t="s">
        <v>55</v>
      </c>
      <c r="C68" s="4" t="s">
        <v>12</v>
      </c>
      <c r="D68" s="44">
        <v>300</v>
      </c>
      <c r="E68" s="32">
        <v>0</v>
      </c>
      <c r="F68" s="24">
        <f>+E68*D68</f>
        <v>0</v>
      </c>
    </row>
    <row r="71" spans="1:6" ht="16.5" thickBot="1" x14ac:dyDescent="0.3">
      <c r="A71" s="141" t="s">
        <v>56</v>
      </c>
      <c r="B71" s="141"/>
      <c r="C71" s="141"/>
      <c r="D71" s="141"/>
      <c r="E71" s="141"/>
      <c r="F71" s="36">
        <f>SUM(F8:F70)</f>
        <v>0</v>
      </c>
    </row>
    <row r="72" spans="1:6" ht="16.5" thickTop="1" x14ac:dyDescent="0.25"/>
  </sheetData>
  <sheetProtection algorithmName="SHA-512" hashValue="t6e/pIfAHO8ULQ2LZy4350DwYTFeQziM+RCZjENKjVR95A8O02KWQoY5svdWszVdOzZYOg8OG3XK46P82i/nZQ==" saltValue="22jf1EaKFU6fGUdrqkLzvA==" spinCount="100000" sheet="1" objects="1" scenarios="1"/>
  <mergeCells count="2">
    <mergeCell ref="B2:E2"/>
    <mergeCell ref="A71:E71"/>
  </mergeCells>
  <pageMargins left="0.78740157480314965" right="0.19685039370078741" top="0.74803149606299213" bottom="0.74803149606299213" header="0.31496062992125984" footer="0.31496062992125984"/>
  <pageSetup paperSize="9" firstPageNumber="8" orientation="portrait" useFirstPageNumber="1" horizontalDpi="4294967293" r:id="rId1"/>
  <headerFooter>
    <oddHeader>&amp;CVRTEC ZELENA JAMA PROTIPOTESNA SANACIJA OBJEKTA IN SANACIJA TEMELJEV</oddHeader>
    <oddFooter>&amp;L&amp;"-,Bold"&amp;12&amp;U&amp;K04-024&amp;A&amp;R&amp;12&amp;P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3:E29"/>
  <sheetViews>
    <sheetView showZeros="0" topLeftCell="A10" zoomScaleNormal="100" workbookViewId="0">
      <selection activeCell="F27" sqref="F27"/>
    </sheetView>
  </sheetViews>
  <sheetFormatPr defaultRowHeight="15" x14ac:dyDescent="0.25"/>
  <cols>
    <col min="1" max="1" width="3.7109375" customWidth="1"/>
    <col min="2" max="2" width="44.7109375" customWidth="1"/>
    <col min="3" max="3" width="4.85546875" customWidth="1"/>
    <col min="5" max="6" width="15.7109375" customWidth="1"/>
  </cols>
  <sheetData>
    <row r="3" spans="1:5" ht="15.75" x14ac:dyDescent="0.25">
      <c r="B3" s="48" t="s">
        <v>62</v>
      </c>
      <c r="C3" s="4"/>
      <c r="D3" s="4"/>
      <c r="E3" s="4"/>
    </row>
    <row r="4" spans="1:5" ht="15.6" x14ac:dyDescent="0.3">
      <c r="B4" s="136" t="s">
        <v>58</v>
      </c>
      <c r="C4" s="136"/>
      <c r="D4" s="136"/>
      <c r="E4" s="4"/>
    </row>
    <row r="5" spans="1:5" ht="15.6" x14ac:dyDescent="0.3">
      <c r="B5" s="47"/>
      <c r="C5" s="47"/>
      <c r="D5" s="47"/>
      <c r="E5" s="4"/>
    </row>
    <row r="6" spans="1:5" ht="15.6" x14ac:dyDescent="0.3">
      <c r="B6" s="48" t="s">
        <v>63</v>
      </c>
      <c r="C6" s="4"/>
      <c r="D6" s="4"/>
      <c r="E6" s="4"/>
    </row>
    <row r="7" spans="1:5" ht="15.6" x14ac:dyDescent="0.3">
      <c r="B7" s="46" t="s">
        <v>59</v>
      </c>
      <c r="C7" s="4"/>
      <c r="D7" s="4"/>
      <c r="E7" s="4"/>
    </row>
    <row r="8" spans="1:5" ht="15.6" x14ac:dyDescent="0.3">
      <c r="B8" s="46"/>
      <c r="C8" s="4"/>
      <c r="D8" s="4"/>
      <c r="E8" s="4"/>
    </row>
    <row r="9" spans="1:5" ht="15.6" x14ac:dyDescent="0.3">
      <c r="B9" s="48" t="s">
        <v>64</v>
      </c>
      <c r="C9" s="4"/>
      <c r="D9" s="4"/>
      <c r="E9" s="4"/>
    </row>
    <row r="10" spans="1:5" ht="15.6" x14ac:dyDescent="0.3">
      <c r="B10" s="46" t="s">
        <v>60</v>
      </c>
      <c r="C10" s="4"/>
      <c r="D10" s="4"/>
      <c r="E10" s="4"/>
    </row>
    <row r="11" spans="1:5" ht="15.6" x14ac:dyDescent="0.3">
      <c r="B11" s="46"/>
      <c r="C11" s="4"/>
      <c r="D11" s="4"/>
      <c r="E11" s="4"/>
    </row>
    <row r="12" spans="1:5" ht="15.6" x14ac:dyDescent="0.3">
      <c r="B12" s="49" t="s">
        <v>65</v>
      </c>
      <c r="C12" s="4"/>
      <c r="D12" s="4"/>
      <c r="E12" s="4"/>
    </row>
    <row r="13" spans="1:5" ht="15.6" x14ac:dyDescent="0.3">
      <c r="B13" s="139" t="s">
        <v>101</v>
      </c>
      <c r="C13" s="139"/>
      <c r="D13" s="139"/>
      <c r="E13" s="139"/>
    </row>
    <row r="14" spans="1:5" ht="15.6" x14ac:dyDescent="0.3">
      <c r="B14" s="4"/>
      <c r="C14" s="4"/>
      <c r="D14" s="4"/>
      <c r="E14" s="4"/>
    </row>
    <row r="16" spans="1:5" s="42" customFormat="1" ht="36" customHeight="1" x14ac:dyDescent="0.35">
      <c r="A16" s="40"/>
      <c r="B16" s="138" t="s">
        <v>102</v>
      </c>
      <c r="C16" s="138"/>
      <c r="D16" s="138"/>
      <c r="E16" s="41"/>
    </row>
    <row r="18" spans="1:5" s="4" customFormat="1" ht="15.75" x14ac:dyDescent="0.25">
      <c r="A18" s="3" t="s">
        <v>26</v>
      </c>
      <c r="B18" s="3" t="s">
        <v>27</v>
      </c>
      <c r="D18" s="5"/>
      <c r="E18" s="24">
        <f>SUM('9.PROTIPROTESNA SAN. SISTEM FRG'!F7:F31)</f>
        <v>0</v>
      </c>
    </row>
    <row r="19" spans="1:5" s="4" customFormat="1" ht="15.6" x14ac:dyDescent="0.3">
      <c r="A19" s="3"/>
      <c r="B19" s="3"/>
      <c r="D19" s="5"/>
    </row>
    <row r="20" spans="1:5" s="4" customFormat="1" ht="15.6" x14ac:dyDescent="0.3">
      <c r="A20" s="3" t="s">
        <v>38</v>
      </c>
      <c r="B20" s="3" t="s">
        <v>39</v>
      </c>
      <c r="D20" s="5"/>
      <c r="E20" s="24">
        <f>SUM('9.PROTIPROTESNA SAN. SISTEM FRG'!F35:F115)</f>
        <v>0</v>
      </c>
    </row>
    <row r="21" spans="1:5" s="4" customFormat="1" ht="15.6" x14ac:dyDescent="0.3">
      <c r="A21" s="3"/>
      <c r="B21" s="3"/>
      <c r="D21" s="5"/>
      <c r="E21" s="24"/>
    </row>
    <row r="22" spans="1:5" s="4" customFormat="1" ht="15.6" x14ac:dyDescent="0.3">
      <c r="A22" s="3" t="s">
        <v>46</v>
      </c>
      <c r="B22" s="3" t="s">
        <v>47</v>
      </c>
      <c r="D22" s="5"/>
      <c r="E22" s="24">
        <f>SUM('9.PROTIPROTESNA SAN. SISTEM FRG'!F119:F127)</f>
        <v>0</v>
      </c>
    </row>
    <row r="23" spans="1:5" s="4" customFormat="1" ht="15.6" x14ac:dyDescent="0.3">
      <c r="A23" s="3"/>
      <c r="B23" s="3"/>
      <c r="D23" s="5"/>
      <c r="E23" s="24"/>
    </row>
    <row r="24" spans="1:5" s="4" customFormat="1" ht="15.6" x14ac:dyDescent="0.3">
      <c r="A24" s="3" t="str">
        <f>'9.PROTIPROTESNA SAN. SISTEM FRG'!A129</f>
        <v>IV.</v>
      </c>
      <c r="B24" s="3" t="str">
        <f>'9.PROTIPROTESNA SAN. SISTEM FRG'!B129</f>
        <v xml:space="preserve">FASADERSKA DELA </v>
      </c>
      <c r="D24" s="5"/>
      <c r="E24" s="24">
        <f>SUM('9.PROTIPROTESNA SAN. SISTEM FRG'!F131:F137)</f>
        <v>0</v>
      </c>
    </row>
    <row r="25" spans="1:5" s="4" customFormat="1" ht="15.6" x14ac:dyDescent="0.3">
      <c r="A25" s="3"/>
      <c r="B25" s="3"/>
      <c r="D25" s="5"/>
      <c r="E25" s="24"/>
    </row>
    <row r="26" spans="1:5" s="4" customFormat="1" ht="15.95" customHeight="1" x14ac:dyDescent="0.3">
      <c r="A26" s="3" t="str">
        <f>'9.PROTIPROTESNA SAN. SISTEM FRG'!A139</f>
        <v>V.</v>
      </c>
      <c r="B26" s="3" t="s">
        <v>54</v>
      </c>
      <c r="D26" s="5"/>
      <c r="E26" s="24">
        <f>SUM('9.PROTIPROTESNA SAN. SISTEM FRG'!F141)</f>
        <v>0</v>
      </c>
    </row>
    <row r="27" spans="1:5" s="4" customFormat="1" ht="15.6" x14ac:dyDescent="0.3">
      <c r="A27" s="3"/>
      <c r="B27" s="3"/>
      <c r="D27" s="5"/>
    </row>
    <row r="28" spans="1:5" s="4" customFormat="1" ht="16.149999999999999" thickBot="1" x14ac:dyDescent="0.35">
      <c r="A28" s="25"/>
      <c r="B28" s="26" t="s">
        <v>18</v>
      </c>
      <c r="C28" s="27"/>
      <c r="D28" s="28"/>
      <c r="E28" s="36">
        <f>SUM(E17:E27)</f>
        <v>0</v>
      </c>
    </row>
    <row r="29" spans="1:5" s="4" customFormat="1" ht="16.149999999999999" thickTop="1" x14ac:dyDescent="0.3">
      <c r="A29" s="3"/>
      <c r="B29" s="3"/>
      <c r="D29" s="5"/>
    </row>
  </sheetData>
  <sheetProtection algorithmName="SHA-512" hashValue="p/Q5upRsFJ/yAZsB0Bny0U1ALedVc8l3MLHS+45wMSV2VQh+EbQxsFjSHisAiW0Iy8TczPjEiaDCtr0frmQ0Cw==" saltValue="/d9S4+zND1i/DcbKw9Vocg==" spinCount="100000" sheet="1" objects="1" scenarios="1"/>
  <mergeCells count="3">
    <mergeCell ref="B4:D4"/>
    <mergeCell ref="B13:E13"/>
    <mergeCell ref="B16:D16"/>
  </mergeCells>
  <pageMargins left="0.78740157480314965" right="0.19685039370078741" top="0.74803149606299213" bottom="0.74803149606299213" header="0.31496062992125984" footer="0.31496062992125984"/>
  <pageSetup paperSize="9" firstPageNumber="11" orientation="portrait" useFirstPageNumber="1" horizontalDpi="4294967293" r:id="rId1"/>
  <headerFooter>
    <oddHeader>&amp;CVRTEC ZELENA JAMA PROTIPOTESNA SANACIJA OBJEKTA IN SANACIJA TEMELJEV</oddHeader>
    <oddFooter>&amp;L&amp;"-,Bold"&amp;12&amp;U&amp;K04-022&amp;A&amp;R&amp;12&amp;P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H144"/>
  <sheetViews>
    <sheetView showZeros="0" topLeftCell="A106" zoomScaleNormal="100" workbookViewId="0">
      <selection activeCell="B42" sqref="B42"/>
    </sheetView>
  </sheetViews>
  <sheetFormatPr defaultColWidth="8.85546875" defaultRowHeight="15" x14ac:dyDescent="0.25"/>
  <cols>
    <col min="1" max="1" width="5.5703125" style="74" customWidth="1"/>
    <col min="2" max="2" width="38.7109375" style="68" customWidth="1"/>
    <col min="3" max="3" width="7.28515625" style="74" customWidth="1"/>
    <col min="4" max="4" width="6.28515625" style="74" customWidth="1"/>
    <col min="5" max="5" width="14.5703125" style="68" customWidth="1"/>
    <col min="6" max="6" width="15.5703125" style="68" customWidth="1"/>
    <col min="7" max="16384" width="8.85546875" style="68"/>
  </cols>
  <sheetData>
    <row r="1" spans="1:8" s="59" customFormat="1" ht="19.899999999999999" customHeight="1" x14ac:dyDescent="0.35">
      <c r="A1" s="57"/>
      <c r="B1" s="142" t="s">
        <v>66</v>
      </c>
      <c r="C1" s="142"/>
      <c r="D1" s="142"/>
      <c r="E1" s="142"/>
      <c r="F1" s="58"/>
    </row>
    <row r="2" spans="1:8" s="65" customFormat="1" ht="15.6" x14ac:dyDescent="0.3">
      <c r="A2" s="60"/>
      <c r="B2" s="61"/>
      <c r="C2" s="62"/>
      <c r="D2" s="63"/>
      <c r="E2" s="64"/>
      <c r="F2" s="64"/>
    </row>
    <row r="3" spans="1:8" s="54" customFormat="1" ht="15.95" customHeight="1" x14ac:dyDescent="0.3">
      <c r="A3" s="56" t="s">
        <v>19</v>
      </c>
      <c r="B3" s="50" t="s">
        <v>20</v>
      </c>
      <c r="C3" s="51" t="s">
        <v>21</v>
      </c>
      <c r="D3" s="52" t="s">
        <v>22</v>
      </c>
      <c r="E3" s="53" t="s">
        <v>23</v>
      </c>
      <c r="F3" s="50" t="s">
        <v>24</v>
      </c>
      <c r="H3" s="55"/>
    </row>
    <row r="5" spans="1:8" ht="15.75" x14ac:dyDescent="0.25">
      <c r="A5" s="66" t="s">
        <v>26</v>
      </c>
      <c r="B5" s="67" t="s">
        <v>27</v>
      </c>
      <c r="C5" s="66"/>
      <c r="D5" s="66"/>
      <c r="E5" s="67"/>
      <c r="F5" s="67"/>
    </row>
    <row r="6" spans="1:8" ht="15.6" x14ac:dyDescent="0.3">
      <c r="A6" s="69"/>
      <c r="B6" s="70"/>
      <c r="C6" s="69"/>
      <c r="D6" s="69"/>
      <c r="E6" s="70"/>
      <c r="F6" s="70"/>
    </row>
    <row r="7" spans="1:8" ht="31.5" x14ac:dyDescent="0.25">
      <c r="A7" s="71" t="s">
        <v>1</v>
      </c>
      <c r="B7" s="72" t="s">
        <v>28</v>
      </c>
      <c r="C7" s="71" t="s">
        <v>29</v>
      </c>
      <c r="D7" s="71">
        <v>1</v>
      </c>
      <c r="E7" s="32">
        <v>0</v>
      </c>
      <c r="F7" s="73">
        <f>+E7*D7</f>
        <v>0</v>
      </c>
    </row>
    <row r="8" spans="1:8" ht="15.6" x14ac:dyDescent="0.3">
      <c r="A8" s="71"/>
      <c r="B8" s="72"/>
      <c r="C8" s="71"/>
      <c r="D8" s="71"/>
      <c r="E8" s="110"/>
      <c r="F8" s="110"/>
    </row>
    <row r="9" spans="1:8" ht="31.5" x14ac:dyDescent="0.25">
      <c r="A9" s="71" t="s">
        <v>3</v>
      </c>
      <c r="B9" s="72" t="s">
        <v>30</v>
      </c>
      <c r="C9" s="71" t="s">
        <v>31</v>
      </c>
      <c r="D9" s="71">
        <v>90</v>
      </c>
      <c r="E9" s="32">
        <v>0</v>
      </c>
      <c r="F9" s="73">
        <f>+E9*D9</f>
        <v>0</v>
      </c>
    </row>
    <row r="10" spans="1:8" ht="15.6" x14ac:dyDescent="0.3">
      <c r="A10" s="71"/>
      <c r="B10" s="72"/>
      <c r="C10" s="71"/>
      <c r="D10" s="71"/>
      <c r="E10" s="110"/>
      <c r="F10" s="110"/>
    </row>
    <row r="11" spans="1:8" ht="63" x14ac:dyDescent="0.25">
      <c r="A11" s="71" t="s">
        <v>4</v>
      </c>
      <c r="B11" s="72" t="s">
        <v>32</v>
      </c>
      <c r="C11" s="71" t="s">
        <v>12</v>
      </c>
      <c r="D11" s="71">
        <v>640</v>
      </c>
      <c r="E11" s="32">
        <v>0</v>
      </c>
      <c r="F11" s="73">
        <f>+E11*D11</f>
        <v>0</v>
      </c>
    </row>
    <row r="12" spans="1:8" ht="15.6" x14ac:dyDescent="0.3">
      <c r="A12" s="71"/>
      <c r="B12" s="72"/>
      <c r="C12" s="71"/>
      <c r="D12" s="71"/>
      <c r="E12" s="110"/>
      <c r="F12" s="110"/>
    </row>
    <row r="13" spans="1:8" ht="31.15" x14ac:dyDescent="0.3">
      <c r="A13" s="71" t="s">
        <v>6</v>
      </c>
      <c r="B13" s="72" t="s">
        <v>67</v>
      </c>
      <c r="C13" s="71" t="s">
        <v>2</v>
      </c>
      <c r="D13" s="71">
        <v>24</v>
      </c>
      <c r="E13" s="32">
        <v>0</v>
      </c>
      <c r="F13" s="73">
        <f>+E13*D13</f>
        <v>0</v>
      </c>
    </row>
    <row r="14" spans="1:8" ht="15.6" x14ac:dyDescent="0.3">
      <c r="A14" s="71"/>
      <c r="B14" s="72"/>
      <c r="C14" s="71"/>
      <c r="D14" s="71"/>
      <c r="E14" s="110"/>
      <c r="F14" s="110"/>
    </row>
    <row r="15" spans="1:8" ht="31.5" x14ac:dyDescent="0.25">
      <c r="A15" s="71" t="s">
        <v>7</v>
      </c>
      <c r="B15" s="72" t="s">
        <v>68</v>
      </c>
      <c r="C15" s="71" t="s">
        <v>12</v>
      </c>
      <c r="D15" s="71">
        <v>60</v>
      </c>
      <c r="E15" s="32">
        <v>0</v>
      </c>
      <c r="F15" s="73">
        <f>+E15*D15</f>
        <v>0</v>
      </c>
    </row>
    <row r="16" spans="1:8" ht="15.6" x14ac:dyDescent="0.3">
      <c r="A16" s="71"/>
      <c r="B16" s="72"/>
      <c r="C16" s="71"/>
      <c r="D16" s="71"/>
      <c r="E16" s="110"/>
      <c r="F16" s="110"/>
    </row>
    <row r="17" spans="1:6" ht="47.25" x14ac:dyDescent="0.25">
      <c r="A17" s="71" t="s">
        <v>9</v>
      </c>
      <c r="B17" s="72" t="s">
        <v>33</v>
      </c>
      <c r="C17" s="71" t="s">
        <v>12</v>
      </c>
      <c r="D17" s="71">
        <v>694</v>
      </c>
      <c r="E17" s="32">
        <v>0</v>
      </c>
      <c r="F17" s="73">
        <f>+E17*D17</f>
        <v>0</v>
      </c>
    </row>
    <row r="18" spans="1:6" ht="15.75" x14ac:dyDescent="0.25">
      <c r="A18" s="71"/>
      <c r="B18" s="72"/>
      <c r="C18" s="71"/>
      <c r="D18" s="71"/>
      <c r="E18" s="110"/>
      <c r="F18" s="110"/>
    </row>
    <row r="19" spans="1:6" ht="47.25" x14ac:dyDescent="0.25">
      <c r="A19" s="71" t="s">
        <v>10</v>
      </c>
      <c r="B19" s="72" t="s">
        <v>69</v>
      </c>
      <c r="C19" s="71" t="s">
        <v>8</v>
      </c>
      <c r="D19" s="71">
        <v>520</v>
      </c>
      <c r="E19" s="32">
        <v>0</v>
      </c>
      <c r="F19" s="73">
        <f>+E19*D19</f>
        <v>0</v>
      </c>
    </row>
    <row r="20" spans="1:6" ht="15.75" x14ac:dyDescent="0.25">
      <c r="A20" s="71"/>
      <c r="B20" s="72"/>
      <c r="C20" s="71"/>
      <c r="D20" s="71"/>
      <c r="E20" s="110"/>
      <c r="F20" s="110"/>
    </row>
    <row r="21" spans="1:6" ht="78.75" x14ac:dyDescent="0.25">
      <c r="A21" s="71" t="s">
        <v>11</v>
      </c>
      <c r="B21" s="72" t="s">
        <v>70</v>
      </c>
      <c r="C21" s="71" t="s">
        <v>8</v>
      </c>
      <c r="D21" s="71">
        <v>520</v>
      </c>
      <c r="E21" s="32">
        <v>0</v>
      </c>
      <c r="F21" s="73">
        <f>+E21*D21</f>
        <v>0</v>
      </c>
    </row>
    <row r="22" spans="1:6" ht="15.75" x14ac:dyDescent="0.25">
      <c r="A22" s="71"/>
      <c r="B22" s="72"/>
      <c r="C22" s="71"/>
      <c r="D22" s="71"/>
      <c r="E22" s="110"/>
      <c r="F22" s="110"/>
    </row>
    <row r="23" spans="1:6" ht="31.5" x14ac:dyDescent="0.25">
      <c r="A23" s="71" t="s">
        <v>13</v>
      </c>
      <c r="B23" s="72" t="s">
        <v>71</v>
      </c>
      <c r="C23" s="71" t="s">
        <v>8</v>
      </c>
      <c r="D23" s="71">
        <v>520</v>
      </c>
      <c r="E23" s="32">
        <v>0</v>
      </c>
      <c r="F23" s="73">
        <f>+E23*D23</f>
        <v>0</v>
      </c>
    </row>
    <row r="24" spans="1:6" ht="15.75" x14ac:dyDescent="0.25">
      <c r="A24" s="71"/>
      <c r="B24" s="72"/>
      <c r="C24" s="71"/>
      <c r="D24" s="71"/>
      <c r="E24" s="110"/>
      <c r="F24" s="110"/>
    </row>
    <row r="25" spans="1:6" ht="47.25" x14ac:dyDescent="0.25">
      <c r="A25" s="71" t="s">
        <v>14</v>
      </c>
      <c r="B25" s="72" t="s">
        <v>34</v>
      </c>
      <c r="C25" s="71" t="s">
        <v>29</v>
      </c>
      <c r="D25" s="71">
        <v>15</v>
      </c>
      <c r="E25" s="32">
        <v>0</v>
      </c>
      <c r="F25" s="73">
        <f>+E25*D25</f>
        <v>0</v>
      </c>
    </row>
    <row r="26" spans="1:6" ht="15.75" x14ac:dyDescent="0.25">
      <c r="A26" s="71"/>
      <c r="B26" s="72"/>
      <c r="C26" s="71"/>
      <c r="D26" s="71"/>
      <c r="E26" s="110"/>
      <c r="F26" s="110"/>
    </row>
    <row r="27" spans="1:6" ht="47.25" x14ac:dyDescent="0.25">
      <c r="A27" s="71" t="s">
        <v>15</v>
      </c>
      <c r="B27" s="72" t="s">
        <v>35</v>
      </c>
      <c r="C27" s="71" t="s">
        <v>5</v>
      </c>
      <c r="D27" s="71">
        <v>55.35</v>
      </c>
      <c r="E27" s="32">
        <v>0</v>
      </c>
      <c r="F27" s="73">
        <f>+E27*D27</f>
        <v>0</v>
      </c>
    </row>
    <row r="28" spans="1:6" ht="15.75" x14ac:dyDescent="0.25">
      <c r="A28" s="71"/>
      <c r="B28" s="72"/>
      <c r="C28" s="71"/>
      <c r="D28" s="71"/>
      <c r="E28" s="110"/>
      <c r="F28" s="110"/>
    </row>
    <row r="29" spans="1:6" ht="47.25" x14ac:dyDescent="0.25">
      <c r="A29" s="71" t="s">
        <v>72</v>
      </c>
      <c r="B29" s="72" t="s">
        <v>36</v>
      </c>
      <c r="C29" s="122">
        <v>0.08</v>
      </c>
      <c r="D29" s="71">
        <v>1</v>
      </c>
      <c r="E29" s="120">
        <f>SUM(F7:F27)</f>
        <v>0</v>
      </c>
      <c r="F29" s="73">
        <f>+E29*0.08</f>
        <v>0</v>
      </c>
    </row>
    <row r="30" spans="1:6" ht="15.75" x14ac:dyDescent="0.25">
      <c r="A30" s="71"/>
      <c r="B30" s="72"/>
      <c r="C30" s="71"/>
      <c r="D30" s="71"/>
      <c r="E30" s="123"/>
      <c r="F30" s="110"/>
    </row>
    <row r="31" spans="1:6" ht="31.5" x14ac:dyDescent="0.25">
      <c r="A31" s="71" t="s">
        <v>73</v>
      </c>
      <c r="B31" s="72" t="s">
        <v>37</v>
      </c>
      <c r="C31" s="122">
        <v>0.03</v>
      </c>
      <c r="D31" s="71">
        <v>1</v>
      </c>
      <c r="E31" s="120">
        <f>SUM(F7:F27)</f>
        <v>0</v>
      </c>
      <c r="F31" s="73">
        <f>+E31*0.03</f>
        <v>0</v>
      </c>
    </row>
    <row r="32" spans="1:6" ht="15.75" x14ac:dyDescent="0.25">
      <c r="A32" s="69"/>
      <c r="B32" s="70"/>
      <c r="C32" s="69"/>
      <c r="D32" s="69"/>
      <c r="E32" s="73"/>
      <c r="F32" s="73"/>
    </row>
    <row r="33" spans="1:6" ht="15.75" x14ac:dyDescent="0.25">
      <c r="A33" s="66" t="s">
        <v>38</v>
      </c>
      <c r="B33" s="67" t="s">
        <v>39</v>
      </c>
      <c r="C33" s="66"/>
      <c r="D33" s="66"/>
      <c r="E33" s="78"/>
      <c r="F33" s="78"/>
    </row>
    <row r="34" spans="1:6" ht="15.75" x14ac:dyDescent="0.25">
      <c r="A34" s="69"/>
      <c r="B34" s="70"/>
      <c r="C34" s="69"/>
      <c r="D34" s="69"/>
      <c r="E34" s="73"/>
      <c r="F34" s="73"/>
    </row>
    <row r="35" spans="1:6" ht="31.5" x14ac:dyDescent="0.25">
      <c r="A35" s="71" t="s">
        <v>1</v>
      </c>
      <c r="B35" s="72" t="s">
        <v>74</v>
      </c>
      <c r="C35" s="71" t="s">
        <v>12</v>
      </c>
      <c r="D35" s="71">
        <v>694</v>
      </c>
      <c r="E35" s="32">
        <v>0</v>
      </c>
      <c r="F35" s="73">
        <f>+E35*D35</f>
        <v>0</v>
      </c>
    </row>
    <row r="36" spans="1:6" ht="15.75" x14ac:dyDescent="0.25">
      <c r="A36" s="71"/>
      <c r="B36" s="72"/>
      <c r="C36" s="71"/>
      <c r="D36" s="71"/>
      <c r="E36" s="110"/>
      <c r="F36" s="110"/>
    </row>
    <row r="37" spans="1:6" ht="63" x14ac:dyDescent="0.25">
      <c r="A37" s="71" t="s">
        <v>3</v>
      </c>
      <c r="B37" s="72" t="s">
        <v>75</v>
      </c>
      <c r="C37" s="71" t="s">
        <v>12</v>
      </c>
      <c r="D37" s="71">
        <v>694</v>
      </c>
      <c r="E37" s="32">
        <v>0</v>
      </c>
      <c r="F37" s="73">
        <f>+E37*D37</f>
        <v>0</v>
      </c>
    </row>
    <row r="38" spans="1:6" ht="15.75" x14ac:dyDescent="0.25">
      <c r="A38" s="71"/>
      <c r="B38" s="129" t="s">
        <v>142</v>
      </c>
      <c r="C38" s="71"/>
      <c r="D38" s="71"/>
      <c r="E38" s="128"/>
      <c r="F38" s="73"/>
    </row>
    <row r="39" spans="1:6" ht="15.75" x14ac:dyDescent="0.25">
      <c r="A39" s="71"/>
      <c r="B39" s="130" t="s">
        <v>143</v>
      </c>
      <c r="C39" s="71"/>
      <c r="D39" s="71"/>
      <c r="E39" s="128"/>
      <c r="F39" s="73"/>
    </row>
    <row r="40" spans="1:6" ht="15.75" x14ac:dyDescent="0.25">
      <c r="A40" s="71"/>
      <c r="B40" s="131" t="s">
        <v>146</v>
      </c>
      <c r="C40" s="71"/>
      <c r="D40" s="71"/>
      <c r="E40" s="128"/>
      <c r="F40" s="73"/>
    </row>
    <row r="41" spans="1:6" ht="15.75" x14ac:dyDescent="0.25">
      <c r="A41" s="71"/>
      <c r="B41" s="130" t="s">
        <v>143</v>
      </c>
      <c r="C41" s="71"/>
      <c r="D41" s="71"/>
      <c r="E41" s="128"/>
      <c r="F41" s="73"/>
    </row>
    <row r="42" spans="1:6" ht="15.75" x14ac:dyDescent="0.25">
      <c r="A42" s="71"/>
      <c r="B42" s="72"/>
      <c r="C42" s="71"/>
      <c r="D42" s="71"/>
      <c r="E42" s="110"/>
      <c r="F42" s="110"/>
    </row>
    <row r="43" spans="1:6" ht="47.25" x14ac:dyDescent="0.25">
      <c r="A43" s="71" t="s">
        <v>4</v>
      </c>
      <c r="B43" s="72" t="s">
        <v>76</v>
      </c>
      <c r="C43" s="71" t="s">
        <v>12</v>
      </c>
      <c r="D43" s="71">
        <v>70</v>
      </c>
      <c r="E43" s="32">
        <v>0</v>
      </c>
      <c r="F43" s="73">
        <f>+E43*D43</f>
        <v>0</v>
      </c>
    </row>
    <row r="44" spans="1:6" ht="15.75" x14ac:dyDescent="0.25">
      <c r="A44" s="71"/>
      <c r="B44" s="129" t="s">
        <v>142</v>
      </c>
      <c r="C44" s="71"/>
      <c r="D44" s="71"/>
      <c r="E44" s="128"/>
      <c r="F44" s="73"/>
    </row>
    <row r="45" spans="1:6" ht="15.75" x14ac:dyDescent="0.25">
      <c r="A45" s="71"/>
      <c r="B45" s="130" t="s">
        <v>143</v>
      </c>
      <c r="C45" s="71"/>
      <c r="D45" s="71"/>
      <c r="E45" s="128"/>
      <c r="F45" s="73"/>
    </row>
    <row r="46" spans="1:6" ht="15.75" x14ac:dyDescent="0.25">
      <c r="A46" s="71"/>
      <c r="B46" s="131" t="s">
        <v>146</v>
      </c>
      <c r="C46" s="71"/>
      <c r="D46" s="71"/>
      <c r="E46" s="128"/>
      <c r="F46" s="73"/>
    </row>
    <row r="47" spans="1:6" ht="15.75" x14ac:dyDescent="0.25">
      <c r="A47" s="71"/>
      <c r="B47" s="130" t="s">
        <v>143</v>
      </c>
      <c r="C47" s="71"/>
      <c r="D47" s="71"/>
      <c r="E47" s="128"/>
      <c r="F47" s="73"/>
    </row>
    <row r="48" spans="1:6" ht="15.75" x14ac:dyDescent="0.25">
      <c r="A48" s="71"/>
      <c r="B48" s="72"/>
      <c r="C48" s="71"/>
      <c r="D48" s="71"/>
      <c r="E48" s="110"/>
      <c r="F48" s="110"/>
    </row>
    <row r="49" spans="1:6" ht="47.25" x14ac:dyDescent="0.25">
      <c r="A49" s="71" t="s">
        <v>6</v>
      </c>
      <c r="B49" s="72" t="s">
        <v>77</v>
      </c>
      <c r="C49" s="71" t="s">
        <v>8</v>
      </c>
      <c r="D49" s="71">
        <v>1040</v>
      </c>
      <c r="E49" s="32">
        <v>0</v>
      </c>
      <c r="F49" s="73">
        <f>+E49*D49</f>
        <v>0</v>
      </c>
    </row>
    <row r="50" spans="1:6" ht="15.75" x14ac:dyDescent="0.25">
      <c r="A50" s="71"/>
      <c r="B50" s="129" t="s">
        <v>142</v>
      </c>
      <c r="C50" s="71"/>
      <c r="D50" s="71"/>
      <c r="E50" s="128"/>
      <c r="F50" s="73"/>
    </row>
    <row r="51" spans="1:6" ht="15.75" x14ac:dyDescent="0.25">
      <c r="A51" s="71"/>
      <c r="B51" s="130" t="s">
        <v>143</v>
      </c>
      <c r="C51" s="71"/>
      <c r="D51" s="71"/>
      <c r="E51" s="128"/>
      <c r="F51" s="73"/>
    </row>
    <row r="52" spans="1:6" ht="15.75" x14ac:dyDescent="0.25">
      <c r="A52" s="71"/>
      <c r="B52" s="131" t="s">
        <v>146</v>
      </c>
      <c r="C52" s="71"/>
      <c r="D52" s="71"/>
      <c r="E52" s="128"/>
      <c r="F52" s="73"/>
    </row>
    <row r="53" spans="1:6" ht="15.75" x14ac:dyDescent="0.25">
      <c r="A53" s="71"/>
      <c r="B53" s="130" t="s">
        <v>143</v>
      </c>
      <c r="C53" s="71"/>
      <c r="D53" s="71"/>
      <c r="E53" s="128"/>
      <c r="F53" s="73"/>
    </row>
    <row r="54" spans="1:6" ht="15.75" x14ac:dyDescent="0.25">
      <c r="A54" s="71"/>
      <c r="B54" s="72"/>
      <c r="C54" s="71"/>
      <c r="D54" s="71"/>
      <c r="E54" s="110"/>
      <c r="F54" s="110"/>
    </row>
    <row r="55" spans="1:6" ht="47.25" x14ac:dyDescent="0.25">
      <c r="A55" s="71" t="s">
        <v>7</v>
      </c>
      <c r="B55" s="72" t="s">
        <v>78</v>
      </c>
      <c r="C55" s="71" t="s">
        <v>8</v>
      </c>
      <c r="D55" s="71">
        <v>520</v>
      </c>
      <c r="E55" s="32">
        <v>0</v>
      </c>
      <c r="F55" s="73">
        <f>+E55*D55</f>
        <v>0</v>
      </c>
    </row>
    <row r="56" spans="1:6" ht="15.75" x14ac:dyDescent="0.25">
      <c r="A56" s="71"/>
      <c r="B56" s="129" t="s">
        <v>142</v>
      </c>
      <c r="C56" s="71"/>
      <c r="D56" s="71"/>
      <c r="E56" s="128"/>
      <c r="F56" s="73"/>
    </row>
    <row r="57" spans="1:6" ht="15.75" x14ac:dyDescent="0.25">
      <c r="A57" s="71"/>
      <c r="B57" s="130" t="s">
        <v>143</v>
      </c>
      <c r="C57" s="71"/>
      <c r="D57" s="71"/>
      <c r="E57" s="128"/>
      <c r="F57" s="73"/>
    </row>
    <row r="58" spans="1:6" ht="15.75" x14ac:dyDescent="0.25">
      <c r="A58" s="71"/>
      <c r="B58" s="131" t="s">
        <v>146</v>
      </c>
      <c r="C58" s="71"/>
      <c r="D58" s="71"/>
      <c r="E58" s="128"/>
      <c r="F58" s="73"/>
    </row>
    <row r="59" spans="1:6" ht="15.75" x14ac:dyDescent="0.25">
      <c r="A59" s="71"/>
      <c r="B59" s="130" t="s">
        <v>143</v>
      </c>
      <c r="C59" s="71"/>
      <c r="D59" s="71"/>
      <c r="E59" s="128"/>
      <c r="F59" s="73"/>
    </row>
    <row r="60" spans="1:6" ht="15.75" x14ac:dyDescent="0.25">
      <c r="A60" s="71"/>
      <c r="B60" s="72"/>
      <c r="C60" s="71"/>
      <c r="D60" s="71"/>
      <c r="E60" s="110"/>
      <c r="F60" s="110"/>
    </row>
    <row r="61" spans="1:6" ht="31.5" x14ac:dyDescent="0.25">
      <c r="A61" s="71" t="s">
        <v>9</v>
      </c>
      <c r="B61" s="72" t="s">
        <v>79</v>
      </c>
      <c r="C61" s="71" t="s">
        <v>12</v>
      </c>
      <c r="D61" s="71">
        <v>694</v>
      </c>
      <c r="E61" s="32">
        <v>0</v>
      </c>
      <c r="F61" s="73">
        <f>+E61*D61</f>
        <v>0</v>
      </c>
    </row>
    <row r="62" spans="1:6" ht="15.75" x14ac:dyDescent="0.25">
      <c r="A62" s="71"/>
      <c r="B62" s="129" t="s">
        <v>142</v>
      </c>
      <c r="C62" s="71"/>
      <c r="D62" s="71"/>
      <c r="E62" s="128"/>
      <c r="F62" s="73"/>
    </row>
    <row r="63" spans="1:6" ht="15.75" x14ac:dyDescent="0.25">
      <c r="A63" s="71"/>
      <c r="B63" s="130" t="s">
        <v>143</v>
      </c>
      <c r="C63" s="71"/>
      <c r="D63" s="71"/>
      <c r="E63" s="128"/>
      <c r="F63" s="73"/>
    </row>
    <row r="64" spans="1:6" ht="15.75" x14ac:dyDescent="0.25">
      <c r="A64" s="71"/>
      <c r="B64" s="131" t="s">
        <v>146</v>
      </c>
      <c r="C64" s="71"/>
      <c r="D64" s="71"/>
      <c r="E64" s="128"/>
      <c r="F64" s="73"/>
    </row>
    <row r="65" spans="1:6" ht="15.75" x14ac:dyDescent="0.25">
      <c r="A65" s="71"/>
      <c r="B65" s="130" t="s">
        <v>143</v>
      </c>
      <c r="C65" s="71"/>
      <c r="D65" s="71"/>
      <c r="E65" s="128"/>
      <c r="F65" s="73"/>
    </row>
    <row r="66" spans="1:6" ht="15.75" x14ac:dyDescent="0.25">
      <c r="A66" s="71"/>
      <c r="B66" s="72"/>
      <c r="C66" s="71"/>
      <c r="D66" s="71"/>
      <c r="E66" s="110"/>
      <c r="F66" s="110"/>
    </row>
    <row r="67" spans="1:6" ht="31.5" x14ac:dyDescent="0.25">
      <c r="A67" s="71" t="s">
        <v>10</v>
      </c>
      <c r="B67" s="72" t="s">
        <v>80</v>
      </c>
      <c r="C67" s="71" t="s">
        <v>12</v>
      </c>
      <c r="D67" s="71">
        <v>694</v>
      </c>
      <c r="E67" s="32">
        <v>0</v>
      </c>
      <c r="F67" s="73">
        <f>+E67*D67</f>
        <v>0</v>
      </c>
    </row>
    <row r="68" spans="1:6" ht="15.75" x14ac:dyDescent="0.25">
      <c r="A68" s="71"/>
      <c r="B68" s="129" t="s">
        <v>142</v>
      </c>
      <c r="C68" s="71"/>
      <c r="D68" s="71"/>
      <c r="E68" s="128"/>
      <c r="F68" s="73"/>
    </row>
    <row r="69" spans="1:6" ht="15.75" x14ac:dyDescent="0.25">
      <c r="A69" s="71"/>
      <c r="B69" s="130" t="s">
        <v>143</v>
      </c>
      <c r="C69" s="71"/>
      <c r="D69" s="71"/>
      <c r="E69" s="128"/>
      <c r="F69" s="73"/>
    </row>
    <row r="70" spans="1:6" ht="15.75" x14ac:dyDescent="0.25">
      <c r="A70" s="71"/>
      <c r="B70" s="131" t="s">
        <v>146</v>
      </c>
      <c r="C70" s="71"/>
      <c r="D70" s="71"/>
      <c r="E70" s="128"/>
      <c r="F70" s="73"/>
    </row>
    <row r="71" spans="1:6" ht="15.75" x14ac:dyDescent="0.25">
      <c r="A71" s="71"/>
      <c r="B71" s="130" t="s">
        <v>143</v>
      </c>
      <c r="C71" s="71"/>
      <c r="D71" s="71"/>
      <c r="E71" s="128"/>
      <c r="F71" s="73"/>
    </row>
    <row r="72" spans="1:6" ht="15.75" x14ac:dyDescent="0.25">
      <c r="A72" s="71"/>
      <c r="B72" s="72"/>
      <c r="C72" s="71"/>
      <c r="D72" s="71"/>
      <c r="E72" s="110"/>
      <c r="F72" s="110"/>
    </row>
    <row r="73" spans="1:6" ht="63" x14ac:dyDescent="0.25">
      <c r="A73" s="71" t="s">
        <v>11</v>
      </c>
      <c r="B73" s="72" t="s">
        <v>81</v>
      </c>
      <c r="C73" s="71" t="s">
        <v>12</v>
      </c>
      <c r="D73" s="71">
        <v>730</v>
      </c>
      <c r="E73" s="32">
        <v>0</v>
      </c>
      <c r="F73" s="73">
        <f>+E73*D73</f>
        <v>0</v>
      </c>
    </row>
    <row r="74" spans="1:6" ht="15.75" x14ac:dyDescent="0.25">
      <c r="A74" s="71"/>
      <c r="B74" s="72"/>
      <c r="C74" s="71"/>
      <c r="D74" s="71"/>
      <c r="E74" s="110"/>
      <c r="F74" s="110"/>
    </row>
    <row r="75" spans="1:6" ht="94.5" x14ac:dyDescent="0.25">
      <c r="A75" s="71" t="s">
        <v>13</v>
      </c>
      <c r="B75" s="72" t="s">
        <v>82</v>
      </c>
      <c r="C75" s="71" t="s">
        <v>12</v>
      </c>
      <c r="D75" s="71">
        <v>570</v>
      </c>
      <c r="E75" s="32">
        <v>0</v>
      </c>
      <c r="F75" s="73">
        <f>+E75*D75</f>
        <v>0</v>
      </c>
    </row>
    <row r="76" spans="1:6" ht="15.75" x14ac:dyDescent="0.25">
      <c r="A76" s="71"/>
      <c r="B76" s="129" t="s">
        <v>142</v>
      </c>
      <c r="C76" s="71"/>
      <c r="D76" s="71"/>
      <c r="E76" s="128"/>
      <c r="F76" s="73"/>
    </row>
    <row r="77" spans="1:6" ht="15.75" x14ac:dyDescent="0.25">
      <c r="A77" s="71"/>
      <c r="B77" s="130" t="s">
        <v>143</v>
      </c>
      <c r="C77" s="71"/>
      <c r="D77" s="71"/>
      <c r="E77" s="128"/>
      <c r="F77" s="73"/>
    </row>
    <row r="78" spans="1:6" ht="15.75" x14ac:dyDescent="0.25">
      <c r="A78" s="71"/>
      <c r="B78" s="131" t="s">
        <v>146</v>
      </c>
      <c r="C78" s="71"/>
      <c r="D78" s="71"/>
      <c r="E78" s="128"/>
      <c r="F78" s="73"/>
    </row>
    <row r="79" spans="1:6" ht="15.75" x14ac:dyDescent="0.25">
      <c r="A79" s="71"/>
      <c r="B79" s="130" t="s">
        <v>143</v>
      </c>
      <c r="C79" s="71"/>
      <c r="D79" s="71"/>
      <c r="E79" s="128"/>
      <c r="F79" s="73"/>
    </row>
    <row r="80" spans="1:6" ht="15.75" x14ac:dyDescent="0.25">
      <c r="A80" s="71"/>
      <c r="B80" s="72"/>
      <c r="C80" s="71"/>
      <c r="D80" s="71"/>
      <c r="E80" s="110"/>
      <c r="F80" s="110"/>
    </row>
    <row r="81" spans="1:6" ht="78.75" x14ac:dyDescent="0.25">
      <c r="A81" s="71" t="s">
        <v>14</v>
      </c>
      <c r="B81" s="72" t="s">
        <v>83</v>
      </c>
      <c r="C81" s="71" t="s">
        <v>8</v>
      </c>
      <c r="D81" s="71">
        <v>520</v>
      </c>
      <c r="E81" s="32">
        <v>0</v>
      </c>
      <c r="F81" s="73">
        <f>+E81*D81</f>
        <v>0</v>
      </c>
    </row>
    <row r="82" spans="1:6" ht="15.75" x14ac:dyDescent="0.25">
      <c r="A82" s="71"/>
      <c r="B82" s="72"/>
      <c r="C82" s="71"/>
      <c r="D82" s="71"/>
      <c r="E82" s="110"/>
      <c r="F82" s="110"/>
    </row>
    <row r="83" spans="1:6" ht="47.25" x14ac:dyDescent="0.25">
      <c r="A83" s="71" t="s">
        <v>15</v>
      </c>
      <c r="B83" s="72" t="s">
        <v>84</v>
      </c>
      <c r="C83" s="71" t="s">
        <v>8</v>
      </c>
      <c r="D83" s="71">
        <v>520</v>
      </c>
      <c r="E83" s="32">
        <v>0</v>
      </c>
      <c r="F83" s="73">
        <f>+E83*D83</f>
        <v>0</v>
      </c>
    </row>
    <row r="84" spans="1:6" ht="15.75" x14ac:dyDescent="0.25">
      <c r="A84" s="71"/>
      <c r="B84" s="72"/>
      <c r="C84" s="71"/>
      <c r="D84" s="71"/>
      <c r="E84" s="110"/>
      <c r="F84" s="110"/>
    </row>
    <row r="85" spans="1:6" ht="31.5" x14ac:dyDescent="0.25">
      <c r="A85" s="71" t="s">
        <v>72</v>
      </c>
      <c r="B85" s="72" t="s">
        <v>85</v>
      </c>
      <c r="C85" s="71" t="s">
        <v>8</v>
      </c>
      <c r="D85" s="71">
        <v>520</v>
      </c>
      <c r="E85" s="32">
        <v>0</v>
      </c>
      <c r="F85" s="73">
        <f>+E85*D85</f>
        <v>0</v>
      </c>
    </row>
    <row r="86" spans="1:6" ht="15.75" x14ac:dyDescent="0.25">
      <c r="A86" s="71"/>
      <c r="B86" s="129" t="s">
        <v>142</v>
      </c>
      <c r="C86" s="71"/>
      <c r="D86" s="71"/>
      <c r="E86" s="128"/>
      <c r="F86" s="73"/>
    </row>
    <row r="87" spans="1:6" ht="15.75" x14ac:dyDescent="0.25">
      <c r="A87" s="71"/>
      <c r="B87" s="130" t="s">
        <v>143</v>
      </c>
      <c r="C87" s="71"/>
      <c r="D87" s="71"/>
      <c r="E87" s="128"/>
      <c r="F87" s="73"/>
    </row>
    <row r="88" spans="1:6" ht="15.75" x14ac:dyDescent="0.25">
      <c r="A88" s="71"/>
      <c r="B88" s="131" t="s">
        <v>146</v>
      </c>
      <c r="C88" s="71"/>
      <c r="D88" s="71"/>
      <c r="E88" s="128"/>
      <c r="F88" s="73"/>
    </row>
    <row r="89" spans="1:6" ht="15.75" x14ac:dyDescent="0.25">
      <c r="A89" s="71"/>
      <c r="B89" s="130" t="s">
        <v>143</v>
      </c>
      <c r="C89" s="71"/>
      <c r="D89" s="71"/>
      <c r="E89" s="128"/>
      <c r="F89" s="73"/>
    </row>
    <row r="90" spans="1:6" ht="15.75" x14ac:dyDescent="0.25">
      <c r="A90" s="71"/>
      <c r="B90" s="72"/>
      <c r="C90" s="71"/>
      <c r="D90" s="71"/>
      <c r="E90" s="110"/>
      <c r="F90" s="110"/>
    </row>
    <row r="91" spans="1:6" ht="47.25" x14ac:dyDescent="0.25">
      <c r="A91" s="71" t="s">
        <v>73</v>
      </c>
      <c r="B91" s="72" t="s">
        <v>86</v>
      </c>
      <c r="C91" s="71" t="s">
        <v>8</v>
      </c>
      <c r="D91" s="71">
        <v>520</v>
      </c>
      <c r="E91" s="32">
        <v>0</v>
      </c>
      <c r="F91" s="73">
        <f>+E91*D91</f>
        <v>0</v>
      </c>
    </row>
    <row r="92" spans="1:6" ht="15.75" x14ac:dyDescent="0.25">
      <c r="A92" s="71"/>
      <c r="B92" s="129" t="s">
        <v>142</v>
      </c>
      <c r="C92" s="71"/>
      <c r="D92" s="71"/>
      <c r="E92" s="128"/>
      <c r="F92" s="73"/>
    </row>
    <row r="93" spans="1:6" ht="15.75" x14ac:dyDescent="0.25">
      <c r="A93" s="71"/>
      <c r="B93" s="130" t="s">
        <v>143</v>
      </c>
      <c r="C93" s="71"/>
      <c r="D93" s="71"/>
      <c r="E93" s="128"/>
      <c r="F93" s="73"/>
    </row>
    <row r="94" spans="1:6" ht="15.75" x14ac:dyDescent="0.25">
      <c r="A94" s="71"/>
      <c r="B94" s="131" t="s">
        <v>146</v>
      </c>
      <c r="C94" s="71"/>
      <c r="D94" s="71"/>
      <c r="E94" s="128"/>
      <c r="F94" s="73"/>
    </row>
    <row r="95" spans="1:6" ht="15.75" x14ac:dyDescent="0.25">
      <c r="A95" s="71"/>
      <c r="B95" s="130" t="s">
        <v>143</v>
      </c>
      <c r="C95" s="71"/>
      <c r="D95" s="71"/>
      <c r="E95" s="128"/>
      <c r="F95" s="73"/>
    </row>
    <row r="96" spans="1:6" ht="15.75" x14ac:dyDescent="0.25">
      <c r="A96" s="71"/>
      <c r="B96" s="72"/>
      <c r="C96" s="71"/>
      <c r="D96" s="71"/>
      <c r="E96" s="110"/>
      <c r="F96" s="110"/>
    </row>
    <row r="97" spans="1:6" ht="47.25" x14ac:dyDescent="0.25">
      <c r="A97" s="71" t="s">
        <v>87</v>
      </c>
      <c r="B97" s="72" t="s">
        <v>88</v>
      </c>
      <c r="C97" s="71" t="s">
        <v>8</v>
      </c>
      <c r="D97" s="71">
        <v>520</v>
      </c>
      <c r="E97" s="32">
        <v>0</v>
      </c>
      <c r="F97" s="73">
        <f>+E97*D97</f>
        <v>0</v>
      </c>
    </row>
    <row r="98" spans="1:6" ht="15.75" x14ac:dyDescent="0.25">
      <c r="A98" s="71"/>
      <c r="B98" s="129" t="s">
        <v>142</v>
      </c>
      <c r="C98" s="71"/>
      <c r="D98" s="71"/>
      <c r="E98" s="128"/>
      <c r="F98" s="73"/>
    </row>
    <row r="99" spans="1:6" ht="15.75" x14ac:dyDescent="0.25">
      <c r="A99" s="71"/>
      <c r="B99" s="130" t="s">
        <v>143</v>
      </c>
      <c r="C99" s="71"/>
      <c r="D99" s="71"/>
      <c r="E99" s="128"/>
      <c r="F99" s="73"/>
    </row>
    <row r="100" spans="1:6" ht="15.75" x14ac:dyDescent="0.25">
      <c r="A100" s="71"/>
      <c r="B100" s="131" t="s">
        <v>146</v>
      </c>
      <c r="C100" s="71"/>
      <c r="D100" s="71"/>
      <c r="E100" s="128"/>
      <c r="F100" s="73"/>
    </row>
    <row r="101" spans="1:6" ht="15.75" x14ac:dyDescent="0.25">
      <c r="A101" s="71"/>
      <c r="B101" s="130" t="s">
        <v>143</v>
      </c>
      <c r="C101" s="71"/>
      <c r="D101" s="71"/>
      <c r="E101" s="128"/>
      <c r="F101" s="73"/>
    </row>
    <row r="102" spans="1:6" ht="15.75" x14ac:dyDescent="0.25">
      <c r="A102" s="71"/>
      <c r="B102" s="72"/>
      <c r="C102" s="71"/>
      <c r="D102" s="71"/>
      <c r="E102" s="110"/>
      <c r="F102" s="110"/>
    </row>
    <row r="103" spans="1:6" ht="47.25" x14ac:dyDescent="0.25">
      <c r="A103" s="71" t="s">
        <v>89</v>
      </c>
      <c r="B103" s="72" t="s">
        <v>90</v>
      </c>
      <c r="C103" s="71" t="s">
        <v>8</v>
      </c>
      <c r="D103" s="71">
        <v>1040</v>
      </c>
      <c r="E103" s="32">
        <v>0</v>
      </c>
      <c r="F103" s="73">
        <f>+E103*D103</f>
        <v>0</v>
      </c>
    </row>
    <row r="104" spans="1:6" ht="15.75" x14ac:dyDescent="0.25">
      <c r="A104" s="71"/>
      <c r="B104" s="72"/>
      <c r="C104" s="71"/>
      <c r="D104" s="71"/>
      <c r="E104" s="110"/>
      <c r="F104" s="110"/>
    </row>
    <row r="105" spans="1:6" ht="63" x14ac:dyDescent="0.25">
      <c r="A105" s="71" t="s">
        <v>91</v>
      </c>
      <c r="B105" s="72" t="s">
        <v>92</v>
      </c>
      <c r="C105" s="71" t="s">
        <v>12</v>
      </c>
      <c r="D105" s="71">
        <v>124</v>
      </c>
      <c r="E105" s="32">
        <v>0</v>
      </c>
      <c r="F105" s="73">
        <f>+E105*D105</f>
        <v>0</v>
      </c>
    </row>
    <row r="106" spans="1:6" ht="15.75" x14ac:dyDescent="0.25">
      <c r="A106" s="71"/>
      <c r="B106" s="129" t="s">
        <v>142</v>
      </c>
      <c r="C106" s="71"/>
      <c r="D106" s="71"/>
      <c r="E106" s="128"/>
      <c r="F106" s="73"/>
    </row>
    <row r="107" spans="1:6" ht="15.75" x14ac:dyDescent="0.25">
      <c r="A107" s="71"/>
      <c r="B107" s="130" t="s">
        <v>143</v>
      </c>
      <c r="C107" s="71"/>
      <c r="D107" s="71"/>
      <c r="E107" s="128"/>
      <c r="F107" s="73"/>
    </row>
    <row r="108" spans="1:6" ht="15.75" x14ac:dyDescent="0.25">
      <c r="A108" s="71"/>
      <c r="B108" s="131" t="s">
        <v>146</v>
      </c>
      <c r="C108" s="71"/>
      <c r="D108" s="71"/>
      <c r="E108" s="128"/>
      <c r="F108" s="73"/>
    </row>
    <row r="109" spans="1:6" ht="15.75" x14ac:dyDescent="0.25">
      <c r="A109" s="71"/>
      <c r="B109" s="130" t="s">
        <v>143</v>
      </c>
      <c r="C109" s="71"/>
      <c r="D109" s="71"/>
      <c r="E109" s="128"/>
      <c r="F109" s="73"/>
    </row>
    <row r="110" spans="1:6" ht="15.75" x14ac:dyDescent="0.25">
      <c r="A110" s="71"/>
      <c r="B110" s="72"/>
      <c r="C110" s="71"/>
      <c r="D110" s="71"/>
      <c r="E110" s="110"/>
      <c r="F110" s="110"/>
    </row>
    <row r="111" spans="1:6" ht="47.25" x14ac:dyDescent="0.25">
      <c r="A111" s="71" t="s">
        <v>93</v>
      </c>
      <c r="B111" s="72" t="s">
        <v>45</v>
      </c>
      <c r="C111" s="71" t="s">
        <v>12</v>
      </c>
      <c r="D111" s="71">
        <v>750</v>
      </c>
      <c r="E111" s="32">
        <v>0</v>
      </c>
      <c r="F111" s="73">
        <f>+E111*D111</f>
        <v>0</v>
      </c>
    </row>
    <row r="112" spans="1:6" ht="15.75" x14ac:dyDescent="0.25">
      <c r="A112" s="71"/>
      <c r="B112" s="72"/>
      <c r="C112" s="71"/>
      <c r="D112" s="71"/>
      <c r="E112" s="110"/>
      <c r="F112" s="110"/>
    </row>
    <row r="113" spans="1:6" ht="47.25" x14ac:dyDescent="0.25">
      <c r="A113" s="71" t="s">
        <v>94</v>
      </c>
      <c r="B113" s="72" t="s">
        <v>36</v>
      </c>
      <c r="C113" s="122">
        <v>0.08</v>
      </c>
      <c r="D113" s="71">
        <v>1</v>
      </c>
      <c r="E113" s="120">
        <f>SUM(F35:F111)</f>
        <v>0</v>
      </c>
      <c r="F113" s="73">
        <f>+E113*0.08</f>
        <v>0</v>
      </c>
    </row>
    <row r="114" spans="1:6" ht="15.75" x14ac:dyDescent="0.25">
      <c r="A114" s="71"/>
      <c r="B114" s="72"/>
      <c r="C114" s="71"/>
      <c r="D114" s="71"/>
      <c r="E114" s="123"/>
      <c r="F114" s="110"/>
    </row>
    <row r="115" spans="1:6" ht="31.5" x14ac:dyDescent="0.25">
      <c r="A115" s="71" t="s">
        <v>95</v>
      </c>
      <c r="B115" s="72" t="s">
        <v>37</v>
      </c>
      <c r="C115" s="122">
        <v>0.03</v>
      </c>
      <c r="D115" s="71">
        <v>1</v>
      </c>
      <c r="E115" s="120">
        <f>SUM(F35:F111)</f>
        <v>0</v>
      </c>
      <c r="F115" s="73">
        <f>+E115*0.03</f>
        <v>0</v>
      </c>
    </row>
    <row r="116" spans="1:6" ht="15.75" x14ac:dyDescent="0.25">
      <c r="A116" s="69"/>
      <c r="B116" s="70"/>
      <c r="C116" s="69"/>
      <c r="D116" s="69"/>
      <c r="E116" s="73"/>
      <c r="F116" s="73"/>
    </row>
    <row r="117" spans="1:6" ht="15.75" x14ac:dyDescent="0.25">
      <c r="A117" s="66" t="s">
        <v>46</v>
      </c>
      <c r="B117" s="67" t="s">
        <v>47</v>
      </c>
      <c r="C117" s="66"/>
      <c r="D117" s="66"/>
      <c r="E117" s="78"/>
      <c r="F117" s="78"/>
    </row>
    <row r="118" spans="1:6" ht="15.75" x14ac:dyDescent="0.25">
      <c r="A118" s="69"/>
      <c r="B118" s="70"/>
      <c r="C118" s="69"/>
      <c r="D118" s="69"/>
      <c r="E118" s="73"/>
      <c r="F118" s="73"/>
    </row>
    <row r="119" spans="1:6" ht="47.25" x14ac:dyDescent="0.25">
      <c r="A119" s="71" t="s">
        <v>1</v>
      </c>
      <c r="B119" s="72" t="s">
        <v>48</v>
      </c>
      <c r="C119" s="71" t="s">
        <v>12</v>
      </c>
      <c r="D119" s="71">
        <v>700</v>
      </c>
      <c r="E119" s="32">
        <v>0</v>
      </c>
      <c r="F119" s="73">
        <f>+E119*D119</f>
        <v>0</v>
      </c>
    </row>
    <row r="120" spans="1:6" ht="15.75" x14ac:dyDescent="0.25">
      <c r="A120" s="71"/>
      <c r="B120" s="72"/>
      <c r="C120" s="71"/>
      <c r="D120" s="71"/>
      <c r="E120" s="110"/>
      <c r="F120" s="110"/>
    </row>
    <row r="121" spans="1:6" ht="31.5" x14ac:dyDescent="0.25">
      <c r="A121" s="71" t="s">
        <v>3</v>
      </c>
      <c r="B121" s="72" t="s">
        <v>49</v>
      </c>
      <c r="C121" s="71" t="s">
        <v>12</v>
      </c>
      <c r="D121" s="71">
        <v>700</v>
      </c>
      <c r="E121" s="32">
        <v>0</v>
      </c>
      <c r="F121" s="73">
        <f>+E121*D121</f>
        <v>0</v>
      </c>
    </row>
    <row r="122" spans="1:6" ht="15.75" x14ac:dyDescent="0.25">
      <c r="A122" s="71"/>
      <c r="B122" s="72"/>
      <c r="C122" s="71"/>
      <c r="D122" s="71"/>
      <c r="E122" s="110"/>
      <c r="F122" s="110"/>
    </row>
    <row r="123" spans="1:6" ht="31.5" x14ac:dyDescent="0.25">
      <c r="A123" s="71" t="s">
        <v>4</v>
      </c>
      <c r="B123" s="72" t="s">
        <v>50</v>
      </c>
      <c r="C123" s="71" t="s">
        <v>12</v>
      </c>
      <c r="D123" s="71">
        <v>700</v>
      </c>
      <c r="E123" s="32">
        <v>0</v>
      </c>
      <c r="F123" s="73">
        <f>+E123*D123</f>
        <v>0</v>
      </c>
    </row>
    <row r="124" spans="1:6" ht="15.75" x14ac:dyDescent="0.25">
      <c r="A124" s="71"/>
      <c r="B124" s="72"/>
      <c r="C124" s="71"/>
      <c r="D124" s="71"/>
      <c r="E124" s="110"/>
      <c r="F124" s="110"/>
    </row>
    <row r="125" spans="1:6" ht="31.5" x14ac:dyDescent="0.25">
      <c r="A125" s="71" t="s">
        <v>6</v>
      </c>
      <c r="B125" s="72" t="s">
        <v>51</v>
      </c>
      <c r="C125" s="71" t="s">
        <v>12</v>
      </c>
      <c r="D125" s="71">
        <v>700</v>
      </c>
      <c r="E125" s="32">
        <v>0</v>
      </c>
      <c r="F125" s="73">
        <f>+E125*D125</f>
        <v>0</v>
      </c>
    </row>
    <row r="126" spans="1:6" ht="15.75" x14ac:dyDescent="0.25">
      <c r="A126" s="71"/>
      <c r="B126" s="72"/>
      <c r="C126" s="71"/>
      <c r="D126" s="71"/>
      <c r="E126" s="110"/>
      <c r="F126" s="110"/>
    </row>
    <row r="127" spans="1:6" ht="47.25" x14ac:dyDescent="0.25">
      <c r="A127" s="71" t="s">
        <v>7</v>
      </c>
      <c r="B127" s="72" t="s">
        <v>52</v>
      </c>
      <c r="C127" s="122">
        <v>0.08</v>
      </c>
      <c r="D127" s="71">
        <v>1</v>
      </c>
      <c r="E127" s="120">
        <f>SUM(F119:F125)</f>
        <v>0</v>
      </c>
      <c r="F127" s="73">
        <f>+E127*0.08</f>
        <v>0</v>
      </c>
    </row>
    <row r="128" spans="1:6" ht="15.75" x14ac:dyDescent="0.25">
      <c r="A128" s="69"/>
      <c r="B128" s="70"/>
      <c r="C128" s="69"/>
      <c r="D128" s="69"/>
      <c r="E128" s="73"/>
      <c r="F128" s="73"/>
    </row>
    <row r="129" spans="1:6" ht="15.75" x14ac:dyDescent="0.25">
      <c r="A129" s="66" t="s">
        <v>96</v>
      </c>
      <c r="B129" s="67" t="s">
        <v>97</v>
      </c>
      <c r="C129" s="66"/>
      <c r="D129" s="66"/>
      <c r="E129" s="78"/>
      <c r="F129" s="78"/>
    </row>
    <row r="130" spans="1:6" ht="15.75" x14ac:dyDescent="0.25">
      <c r="A130" s="69"/>
      <c r="B130" s="70"/>
      <c r="C130" s="69"/>
      <c r="D130" s="69"/>
      <c r="E130" s="73"/>
      <c r="F130" s="73"/>
    </row>
    <row r="131" spans="1:6" ht="47.25" x14ac:dyDescent="0.25">
      <c r="A131" s="71" t="s">
        <v>1</v>
      </c>
      <c r="B131" s="72" t="s">
        <v>98</v>
      </c>
      <c r="C131" s="71" t="s">
        <v>12</v>
      </c>
      <c r="D131" s="71">
        <v>60</v>
      </c>
      <c r="E131" s="32">
        <v>0</v>
      </c>
      <c r="F131" s="73">
        <f>+E131*D131</f>
        <v>0</v>
      </c>
    </row>
    <row r="132" spans="1:6" ht="15.75" x14ac:dyDescent="0.25">
      <c r="A132" s="71"/>
      <c r="B132" s="129" t="s">
        <v>142</v>
      </c>
      <c r="C132" s="71"/>
      <c r="D132" s="71"/>
      <c r="E132" s="128"/>
      <c r="F132" s="73"/>
    </row>
    <row r="133" spans="1:6" ht="15.75" x14ac:dyDescent="0.25">
      <c r="A133" s="71"/>
      <c r="B133" s="130" t="s">
        <v>143</v>
      </c>
      <c r="C133" s="71"/>
      <c r="D133" s="71"/>
      <c r="E133" s="128"/>
      <c r="F133" s="73"/>
    </row>
    <row r="134" spans="1:6" ht="15.75" x14ac:dyDescent="0.25">
      <c r="A134" s="71"/>
      <c r="B134" s="131" t="s">
        <v>146</v>
      </c>
      <c r="C134" s="71"/>
      <c r="D134" s="71"/>
      <c r="E134" s="128"/>
      <c r="F134" s="73"/>
    </row>
    <row r="135" spans="1:6" ht="15.75" x14ac:dyDescent="0.25">
      <c r="A135" s="71"/>
      <c r="B135" s="130" t="s">
        <v>143</v>
      </c>
      <c r="C135" s="71"/>
      <c r="D135" s="71"/>
      <c r="E135" s="128"/>
      <c r="F135" s="73"/>
    </row>
    <row r="136" spans="1:6" ht="15.75" x14ac:dyDescent="0.25">
      <c r="A136" s="71"/>
      <c r="B136" s="72"/>
      <c r="C136" s="71"/>
      <c r="D136" s="71"/>
      <c r="E136" s="110"/>
      <c r="F136" s="110"/>
    </row>
    <row r="137" spans="1:6" ht="47.25" x14ac:dyDescent="0.25">
      <c r="A137" s="71" t="s">
        <v>3</v>
      </c>
      <c r="B137" s="72" t="s">
        <v>52</v>
      </c>
      <c r="C137" s="122">
        <v>0.08</v>
      </c>
      <c r="D137" s="71">
        <v>1</v>
      </c>
      <c r="E137" s="120">
        <f>SUM(F131)</f>
        <v>0</v>
      </c>
      <c r="F137" s="73">
        <f>+E137*0.08</f>
        <v>0</v>
      </c>
    </row>
    <row r="138" spans="1:6" ht="15.75" x14ac:dyDescent="0.25">
      <c r="A138" s="69"/>
      <c r="B138" s="70"/>
      <c r="C138" s="69"/>
      <c r="D138" s="69"/>
      <c r="E138" s="73"/>
      <c r="F138" s="73"/>
    </row>
    <row r="139" spans="1:6" ht="15.75" x14ac:dyDescent="0.25">
      <c r="A139" s="66" t="s">
        <v>99</v>
      </c>
      <c r="B139" s="78" t="s">
        <v>54</v>
      </c>
      <c r="C139" s="66"/>
      <c r="D139" s="66"/>
      <c r="E139" s="78"/>
      <c r="F139" s="78"/>
    </row>
    <row r="140" spans="1:6" ht="15.75" x14ac:dyDescent="0.25">
      <c r="A140" s="69"/>
      <c r="B140" s="70"/>
      <c r="C140" s="69"/>
      <c r="D140" s="69"/>
      <c r="E140" s="73"/>
      <c r="F140" s="73"/>
    </row>
    <row r="141" spans="1:6" ht="15.75" x14ac:dyDescent="0.25">
      <c r="A141" s="69" t="s">
        <v>1</v>
      </c>
      <c r="B141" s="70" t="s">
        <v>55</v>
      </c>
      <c r="C141" s="69" t="s">
        <v>12</v>
      </c>
      <c r="D141" s="69">
        <v>1200</v>
      </c>
      <c r="E141" s="32">
        <v>0</v>
      </c>
      <c r="F141" s="73">
        <f>+E141*D141</f>
        <v>0</v>
      </c>
    </row>
    <row r="143" spans="1:6" s="77" customFormat="1" ht="16.5" thickBot="1" x14ac:dyDescent="0.3">
      <c r="A143" s="75"/>
      <c r="B143" s="76" t="s">
        <v>100</v>
      </c>
      <c r="C143" s="75"/>
      <c r="D143" s="75"/>
      <c r="E143" s="76"/>
      <c r="F143" s="111">
        <f>SUM(F6:F142)</f>
        <v>0</v>
      </c>
    </row>
    <row r="144" spans="1:6" ht="15.75" thickTop="1" x14ac:dyDescent="0.25"/>
  </sheetData>
  <sheetProtection algorithmName="SHA-512" hashValue="ymJd54TxgQpmYslHIUZCKIiTZmrbLWeLOLYfQo+z7SKC+whN0d8bOusDqNvMXnUAqFsUq1DQgFnp7gIsvqbQrg==" saltValue="89Qgp9uxyNX5NuzvVW3RnQ==" spinCount="100000" sheet="1" objects="1" scenarios="1"/>
  <mergeCells count="1">
    <mergeCell ref="B1:E1"/>
  </mergeCells>
  <pageMargins left="0.78740157480314965" right="0.19685039370078741" top="0.74803149606299213" bottom="0.74803149606299213" header="0.31496062992125984" footer="0.31496062992125984"/>
  <pageSetup paperSize="9" firstPageNumber="12" orientation="portrait" useFirstPageNumber="1" horizontalDpi="4294967293" r:id="rId1"/>
  <headerFooter>
    <oddHeader>&amp;CVRTEC ZELENA JAMA PROTIPOTESNA SANACIJA OBJEKTA IN SANACIJA TEMELJEV</oddHeader>
    <oddFooter>&amp;L&amp;"-,Bold"&amp;12&amp;U&amp;K04-024&amp;A&amp;R&amp;12&amp;P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3</vt:i4>
      </vt:variant>
    </vt:vector>
  </HeadingPairs>
  <TitlesOfParts>
    <vt:vector size="12" baseType="lpstr">
      <vt:lpstr>1. NASLOVNA STRAN</vt:lpstr>
      <vt:lpstr>2. SPLOŠNA NAVODILA</vt:lpstr>
      <vt:lpstr>3. SKUPNA REKAPITULACIJA</vt:lpstr>
      <vt:lpstr>4. REKAP. SANACIJA TEMELJEV</vt:lpstr>
      <vt:lpstr>5. SANACIJA TEMELJEV</vt:lpstr>
      <vt:lpstr>6. REKAPITULACIJA SISTEM EQ</vt:lpstr>
      <vt:lpstr>7. PROTIPROTESNA SAN. SISTEM EQ</vt:lpstr>
      <vt:lpstr>8. REKAPITULACIJA SISTEM FRG</vt:lpstr>
      <vt:lpstr>9.PROTIPROTESNA SAN. SISTEM FRG</vt:lpstr>
      <vt:lpstr>'3. SKUPNA REKAPITULACIJA'!Področje_tiskanja</vt:lpstr>
      <vt:lpstr>'5. SANACIJA TEMELJEV'!Tiskanje_naslovov</vt:lpstr>
      <vt:lpstr>'9.PROTIPROTESNA SAN. SISTEM FRG'!Tiskanje_naslovov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mico prvulovic</dc:creator>
  <cp:lastModifiedBy>Irena Bezgovšek</cp:lastModifiedBy>
  <cp:lastPrinted>2017-05-31T05:58:13Z</cp:lastPrinted>
  <dcterms:created xsi:type="dcterms:W3CDTF">2017-04-07T04:06:38Z</dcterms:created>
  <dcterms:modified xsi:type="dcterms:W3CDTF">2017-06-02T07:26:01Z</dcterms:modified>
</cp:coreProperties>
</file>