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codeName="ThisWorkbook" defaultThemeVersion="124226"/>
  <mc:AlternateContent xmlns:mc="http://schemas.openxmlformats.org/markup-compatibility/2006">
    <mc:Choice Requires="x15">
      <x15ac:absPath xmlns:x15ac="http://schemas.microsoft.com/office/spreadsheetml/2010/11/ac" url="O:\Dokumenti\KOMUNALNO_OPREMLJANJE\OPPN 251 - Stanovanja Zadobrova\JN_gradnja\Gradivo za objavo\"/>
    </mc:Choice>
  </mc:AlternateContent>
  <xr:revisionPtr revIDLastSave="0" documentId="13_ncr:1_{00BDAEEC-AC4E-4273-910F-585C55C64043}" xr6:coauthVersionLast="36" xr6:coauthVersionMax="36" xr10:uidLastSave="{00000000-0000-0000-0000-000000000000}"/>
  <bookViews>
    <workbookView xWindow="0" yWindow="0" windowWidth="28800" windowHeight="11700" tabRatio="770" xr2:uid="{00000000-000D-0000-FFFF-FFFF00000000}"/>
  </bookViews>
  <sheets>
    <sheet name="Rekapitulacija" sheetId="6" r:id="rId1"/>
    <sheet name="0-Preddela" sheetId="52" r:id="rId2"/>
    <sheet name="Kanal K" sheetId="50" r:id="rId3"/>
    <sheet name="Kanal K1" sheetId="53" r:id="rId4"/>
    <sheet name="Kanal M" sheetId="54" r:id="rId5"/>
  </sheets>
  <definedNames>
    <definedName name="_Hlk9417092" localSheetId="0">Rekapitulacija!#REF!</definedName>
    <definedName name="_xlnm.Print_Area" localSheetId="1">'0-Preddela'!$B$1:$G$19</definedName>
    <definedName name="_xlnm.Print_Area" localSheetId="2">'Kanal K'!$A$1:$F$126</definedName>
    <definedName name="_xlnm.Print_Area" localSheetId="3">'Kanal K1'!$B$1:$G$72</definedName>
    <definedName name="_xlnm.Print_Area" localSheetId="4">'Kanal M'!$B$1:$G$55</definedName>
    <definedName name="_xlnm.Print_Area" localSheetId="0">Rekapitulacija!$A$1:$E$59</definedName>
    <definedName name="_xlnm.Print_Titles" localSheetId="2">'Kanal K'!$15:$15</definedName>
    <definedName name="_xlnm.Print_Titles" localSheetId="3">'Kanal K1'!$14:$14</definedName>
    <definedName name="_xlnm.Print_Titles" localSheetId="4">'Kanal M'!$15:$15</definedName>
  </definedNames>
  <calcPr calcId="191029"/>
</workbook>
</file>

<file path=xl/calcChain.xml><?xml version="1.0" encoding="utf-8"?>
<calcChain xmlns="http://schemas.openxmlformats.org/spreadsheetml/2006/main">
  <c r="F66" i="50" l="1"/>
  <c r="G51" i="54" l="1"/>
  <c r="G32" i="54" l="1"/>
  <c r="G63" i="53"/>
  <c r="G60" i="53"/>
  <c r="G38" i="53"/>
  <c r="G28" i="53"/>
  <c r="G31" i="53" s="1"/>
  <c r="G36" i="53" l="1"/>
  <c r="G37" i="53"/>
  <c r="G43" i="53" l="1"/>
  <c r="F123" i="50" l="1"/>
  <c r="F122" i="50"/>
  <c r="F121" i="50"/>
  <c r="F120" i="50"/>
  <c r="F105" i="50" l="1"/>
  <c r="F109" i="50" l="1"/>
  <c r="F108" i="50"/>
  <c r="E99" i="50"/>
  <c r="F81" i="50" l="1"/>
  <c r="F80" i="50"/>
  <c r="F74" i="50"/>
  <c r="F73" i="50"/>
  <c r="F82" i="50"/>
  <c r="F70" i="50" l="1"/>
  <c r="F71" i="50"/>
  <c r="F87" i="50"/>
  <c r="F99" i="50" l="1"/>
  <c r="F60" i="50"/>
  <c r="F63" i="50" s="1"/>
  <c r="F5" i="50" s="1"/>
  <c r="F50" i="50" l="1"/>
  <c r="F55" i="50"/>
  <c r="F51" i="50"/>
  <c r="F49" i="50"/>
  <c r="F48" i="50"/>
  <c r="F47" i="50"/>
  <c r="F45" i="50"/>
  <c r="F44" i="50"/>
  <c r="F42" i="50"/>
  <c r="F43" i="50"/>
  <c r="F41" i="50"/>
  <c r="F52" i="50" l="1"/>
  <c r="F53" i="50"/>
  <c r="F54" i="50"/>
  <c r="F56" i="50" l="1"/>
  <c r="F57" i="50" s="1"/>
  <c r="F4" i="50" s="1"/>
  <c r="F35" i="50"/>
  <c r="F34" i="50"/>
  <c r="F33" i="50"/>
  <c r="F32" i="50"/>
  <c r="F31" i="50"/>
  <c r="F25" i="50"/>
  <c r="F24" i="50"/>
  <c r="F23" i="50"/>
  <c r="F22" i="50"/>
  <c r="F21" i="50"/>
  <c r="G18" i="52"/>
  <c r="G10" i="52"/>
  <c r="G8" i="52"/>
  <c r="G52" i="54" l="1"/>
  <c r="G50" i="54"/>
  <c r="F124" i="50" l="1"/>
  <c r="F78" i="50"/>
  <c r="F77" i="50"/>
  <c r="G48" i="54" l="1"/>
  <c r="G43" i="54"/>
  <c r="G42" i="54"/>
  <c r="G41" i="54"/>
  <c r="G39" i="54"/>
  <c r="G38" i="54"/>
  <c r="G44" i="54" s="1"/>
  <c r="G35" i="54"/>
  <c r="G5" i="54" s="1"/>
  <c r="G25" i="54"/>
  <c r="G24" i="54"/>
  <c r="G23" i="54"/>
  <c r="G21" i="54"/>
  <c r="G19" i="54"/>
  <c r="G18" i="54"/>
  <c r="G59" i="53"/>
  <c r="G40" i="53"/>
  <c r="G55" i="53" s="1"/>
  <c r="G20" i="53"/>
  <c r="G66" i="53"/>
  <c r="G64" i="53"/>
  <c r="G42" i="53"/>
  <c r="G41" i="53"/>
  <c r="G4" i="53"/>
  <c r="G23" i="53"/>
  <c r="G22" i="53"/>
  <c r="G18" i="53"/>
  <c r="G53" i="54" l="1"/>
  <c r="G55" i="54" s="1"/>
  <c r="G26" i="54"/>
  <c r="G27" i="54" s="1"/>
  <c r="G3" i="54" s="1"/>
  <c r="G56" i="53"/>
  <c r="G5" i="53" s="1"/>
  <c r="G45" i="54"/>
  <c r="G6" i="54" s="1"/>
  <c r="G70" i="53"/>
  <c r="G69" i="53"/>
  <c r="G68" i="53"/>
  <c r="G71" i="53" s="1"/>
  <c r="G17" i="53"/>
  <c r="G24" i="53" s="1"/>
  <c r="G72" i="53" l="1"/>
  <c r="G6" i="53" s="1"/>
  <c r="G25" i="53"/>
  <c r="G3" i="53" s="1"/>
  <c r="G7" i="53" l="1"/>
  <c r="D50" i="6" s="1"/>
  <c r="G7" i="54"/>
  <c r="G8" i="54" s="1"/>
  <c r="D51" i="6" s="1"/>
  <c r="F113" i="50" l="1"/>
  <c r="G15" i="52" l="1"/>
  <c r="G17" i="52" l="1"/>
  <c r="G13" i="52"/>
  <c r="G12" i="52"/>
  <c r="G11" i="52"/>
  <c r="G9" i="52"/>
  <c r="F117" i="50"/>
  <c r="F116" i="50"/>
  <c r="F115" i="50"/>
  <c r="G19" i="52" l="1"/>
  <c r="D47" i="6" s="1"/>
  <c r="F112" i="50" l="1"/>
  <c r="F110" i="50"/>
  <c r="F104" i="50"/>
  <c r="F125" i="50" l="1"/>
  <c r="F126" i="50" s="1"/>
  <c r="F7" i="50" s="1"/>
  <c r="F86" i="50"/>
  <c r="F85" i="50"/>
  <c r="F84" i="50"/>
  <c r="F100" i="50" l="1"/>
  <c r="F101" i="50"/>
  <c r="F6" i="50" s="1"/>
  <c r="F36" i="50" l="1"/>
  <c r="F29" i="50"/>
  <c r="F27" i="50" l="1"/>
  <c r="F19" i="50"/>
  <c r="F18" i="50" l="1"/>
  <c r="F37" i="50" s="1"/>
  <c r="F38" i="50" l="1"/>
  <c r="F3" i="50" l="1"/>
  <c r="F8" i="50" s="1"/>
  <c r="D49" i="6" s="1"/>
  <c r="D53" i="6" l="1"/>
  <c r="D55" i="6" s="1"/>
  <c r="D58" i="6" s="1"/>
</calcChain>
</file>

<file path=xl/sharedStrings.xml><?xml version="1.0" encoding="utf-8"?>
<sst xmlns="http://schemas.openxmlformats.org/spreadsheetml/2006/main" count="569" uniqueCount="255">
  <si>
    <t>SKUPAJ</t>
  </si>
  <si>
    <t>m1</t>
  </si>
  <si>
    <t>kom</t>
  </si>
  <si>
    <t>m2</t>
  </si>
  <si>
    <t>m3</t>
  </si>
  <si>
    <t>PRIPRAVLJALNA DELA</t>
  </si>
  <si>
    <t>Skupaj pripravljalna dela</t>
  </si>
  <si>
    <t>ZEMELJSKA DELA</t>
  </si>
  <si>
    <t>KANALIZACIJSKA DELA</t>
  </si>
  <si>
    <t>ur</t>
  </si>
  <si>
    <t>1.0</t>
  </si>
  <si>
    <t>2.0</t>
  </si>
  <si>
    <t>3.0</t>
  </si>
  <si>
    <t>Šifra</t>
  </si>
  <si>
    <t>Opis postavke</t>
  </si>
  <si>
    <t>Enota</t>
  </si>
  <si>
    <t>Količina</t>
  </si>
  <si>
    <t>1.1</t>
  </si>
  <si>
    <t>kos</t>
  </si>
  <si>
    <t>A.</t>
  </si>
  <si>
    <t>Ostala dodatna in nepredvidena dela. Obračun po dejanskih stroških porabe časa in materiala po vpisu v gradbeni dnevnik. Ocena stroškov 10 % od vrednosti del.</t>
  </si>
  <si>
    <t>1.2</t>
  </si>
  <si>
    <t>IZKOPI</t>
  </si>
  <si>
    <t>PREDDELA</t>
  </si>
  <si>
    <t>4.0</t>
  </si>
  <si>
    <t>4.1</t>
  </si>
  <si>
    <t>Davek na dodano vrednost  (22%)</t>
  </si>
  <si>
    <t>kpl</t>
  </si>
  <si>
    <t>4.2</t>
  </si>
  <si>
    <t>POPIS DEL S PREDIZMERAMI</t>
  </si>
  <si>
    <t>Naziv gradnje:</t>
  </si>
  <si>
    <t>Naziv  načrta:</t>
  </si>
  <si>
    <t>Investitor:</t>
  </si>
  <si>
    <t>Mestna občina Ljubljana, Mestni trg 1, 1000 Ljubljana</t>
  </si>
  <si>
    <t>Št. načrta:</t>
  </si>
  <si>
    <t>Datum:</t>
  </si>
  <si>
    <t>Preddela in gradbiščna dokumentacija</t>
  </si>
  <si>
    <t>0.</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</si>
  <si>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</si>
  <si>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</si>
  <si>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1201</t>
  </si>
  <si>
    <t>ZAKOLIČBA</t>
  </si>
  <si>
    <t>1.3</t>
  </si>
  <si>
    <t>PRIPRAVA GRADBIŠČA</t>
  </si>
  <si>
    <t>1301</t>
  </si>
  <si>
    <t>Priprava gradbišča, odstranitev eventuelnih ovir in utrditev delovnega platoja. Po končanih delih se gradbišče pospravi in vzpostavi v prvotno stanje.</t>
  </si>
  <si>
    <t>1302</t>
  </si>
  <si>
    <t>NADZOR</t>
  </si>
  <si>
    <t>Izvedba projektantskega nadzora, obračun na podlagi potrditve nadzornega organa</t>
  </si>
  <si>
    <t>Nadzor pristojnih služb ostalih komunalnih vodov na območju, obračun na podlagi potrditve nadzornga organa.</t>
  </si>
  <si>
    <t>Izvedba geomehanskega nadzora, prevzem gradbene jame in temeljnih tal, obračun na podlagi potrditve nadzornga organa</t>
  </si>
  <si>
    <t>POSEGI V OBSTOJEČE VOZIŠČE</t>
  </si>
  <si>
    <t>DRUGI POSEGI NA TERENU</t>
  </si>
  <si>
    <t>3.1</t>
  </si>
  <si>
    <t>3.3</t>
  </si>
  <si>
    <t>DRUGE UREDITVE</t>
  </si>
  <si>
    <t>Skupaj drugi posegi na terenu</t>
  </si>
  <si>
    <t>4101</t>
  </si>
  <si>
    <t>4106</t>
  </si>
  <si>
    <t>ZASIPI</t>
  </si>
  <si>
    <t>Ročno planiranje dna jarka s točnostjo +/- 3 cm po projektiranem padcu.</t>
  </si>
  <si>
    <t xml:space="preserve">4202 </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</si>
  <si>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</si>
  <si>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 xml:space="preserve">4203 </t>
  </si>
  <si>
    <t>4204</t>
  </si>
  <si>
    <t>Dobava in vgraditev peščenega materiala granulacije 8 do 16 mm s komprimacijo, v coni cevovoda v debelini 30 cm nad temenom, s komprimacijo v plasteh po 20 cm, zbitost 95% po proctorju, vključno z nabavo in transportom materiala.</t>
  </si>
  <si>
    <t>Skupaj zemeljska dela</t>
  </si>
  <si>
    <t>6.0</t>
  </si>
  <si>
    <t>6.1</t>
  </si>
  <si>
    <t>CEVI</t>
  </si>
  <si>
    <t>6101</t>
  </si>
  <si>
    <t>6.2</t>
  </si>
  <si>
    <t>JAŠKI</t>
  </si>
  <si>
    <t>6201</t>
  </si>
  <si>
    <t>6202</t>
  </si>
  <si>
    <t>6207</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</si>
  <si>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</si>
  <si>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6.3</t>
  </si>
  <si>
    <t>6301</t>
  </si>
  <si>
    <t>6303</t>
  </si>
  <si>
    <t>Čiščenje kanala pred izvedbo preizkusa tesnosti.</t>
  </si>
  <si>
    <t>6401</t>
  </si>
  <si>
    <t>6.4</t>
  </si>
  <si>
    <t>PREGLED</t>
  </si>
  <si>
    <t>Preizkus tesnosti kanala po standardu SIST EN 1610  - gravitacijski kanal. Vključno z vsemi dodatnimi in zaščitnimi deli.</t>
  </si>
  <si>
    <t>6402</t>
  </si>
  <si>
    <t>Pregled in snemanje s TV kamero vseh gravitacijskih kanalizacijskih cevi,  jaškov in vseh cevnih odsekov. Snemanje kanala po standardu SIST EN 13508-2:2003 in skladno z nemškimi smernicami ATV-M 143-2.</t>
  </si>
  <si>
    <t>6403</t>
  </si>
  <si>
    <t>6.5</t>
  </si>
  <si>
    <t>KRIŽANJA</t>
  </si>
  <si>
    <t>6501</t>
  </si>
  <si>
    <t>6502</t>
  </si>
  <si>
    <t>6503</t>
  </si>
  <si>
    <t>Skupaj kanalizacijska dela</t>
  </si>
  <si>
    <t>0.1</t>
  </si>
  <si>
    <t>IZDELAVA NAČRTOV</t>
  </si>
  <si>
    <t>0.2</t>
  </si>
  <si>
    <t>OBVESTILNE TABLE NA GRADBIŠČU</t>
  </si>
  <si>
    <t>0201</t>
  </si>
  <si>
    <t>Skupaj preddela in gradbiščna dokumentacija</t>
  </si>
  <si>
    <t>Nabava, dobava in postavitev obvestilne table na gradbišču, skladno z zakonodajo. Odstranitev obvestilne table po izgradnji.</t>
  </si>
  <si>
    <t>1102</t>
  </si>
  <si>
    <t>0101</t>
  </si>
  <si>
    <t>0102</t>
  </si>
  <si>
    <t>0103</t>
  </si>
  <si>
    <t>0104</t>
  </si>
  <si>
    <t>0105</t>
  </si>
  <si>
    <t xml:space="preserve">Koordinacija za varnost in zdravje pri delu na gradbišču v skladu s predpisi, ki obravnavajo to področje (Uredba o zagotavljanju varnosti in zdravja pri delu na začasnih in premičnih gradbiščih), vključno z vodenjem knjige ukrepov.  </t>
  </si>
  <si>
    <t>0.3</t>
  </si>
  <si>
    <t>OSTALI STROŠKI</t>
  </si>
  <si>
    <t>0301</t>
  </si>
  <si>
    <t>SKUPAJ  (vključno z DDV) :</t>
  </si>
  <si>
    <t>1101</t>
  </si>
  <si>
    <t>1303</t>
  </si>
  <si>
    <t>Ročni izkop jarka globine 0 - 2 m, z nakladanjem na kamion.</t>
  </si>
  <si>
    <t>3401</t>
  </si>
  <si>
    <t>4401</t>
  </si>
  <si>
    <t>4104</t>
  </si>
  <si>
    <t>4105</t>
  </si>
  <si>
    <t>REKAPITULACIJA</t>
  </si>
  <si>
    <t>Glej načrt ceste!</t>
  </si>
  <si>
    <t>Izvedba priključka PVC DN 160 na nov poliestrski jašek, z zatesnitvijo stika ter z vsemi pomožnimi deli, materiali ter prenosi.</t>
  </si>
  <si>
    <t>Cena za enoto</t>
  </si>
  <si>
    <t>Vrednost [€]</t>
  </si>
  <si>
    <t>Izdelava priključka na javnem kanalu GRP DN 250, s prefabriciranim sedlastim nastavkom  DN 250/160-45° in lokom PVC DN 160-45°, polno obbetonirano z betonom C16/20, po detajlu</t>
  </si>
  <si>
    <t>Strojni izkop kanalizacijskega jarka globine 0-2,0  m1, v terenu III. ktg. Naklon brežine 90°.</t>
  </si>
  <si>
    <t>Kanal K1</t>
  </si>
  <si>
    <t>Kanal K</t>
  </si>
  <si>
    <t xml:space="preserve">Kanal K </t>
  </si>
  <si>
    <t>B.</t>
  </si>
  <si>
    <t>C.</t>
  </si>
  <si>
    <t>Kanal M</t>
  </si>
  <si>
    <t>2/2 NAČRT KANALIZACIJE</t>
  </si>
  <si>
    <t xml:space="preserve"> - ŠIROKI IZKOP - 60°</t>
  </si>
  <si>
    <t>Strojni izkop kanalizacijskega jarka globine 0-2,0  m1, v terenu III. ktg. Naklon brežine 60°.</t>
  </si>
  <si>
    <t>Kanali M</t>
  </si>
  <si>
    <t>Cestna in komunalna infrastruktura v območju naselja OPPN Zadobrova</t>
  </si>
  <si>
    <t>april 2023</t>
  </si>
  <si>
    <t>1881-K/20</t>
  </si>
  <si>
    <t xml:space="preserve">OPOMBA:                                                                                                                                        </t>
  </si>
  <si>
    <t xml:space="preserve"> - pri izdelavi ponudbe upoštevati sočasno gradnjo na območju obdelave (izgradnja nove ceste, javnega vodovoda, elektro kabelske kanalizacije, telekomunikacij, javne razsvetljave)</t>
  </si>
  <si>
    <t>Načrt organizacije gradbišča (skladno z Gradbenim zakonom in dopolnitvami, ter Pravilnikom o gradbiščih) in prijava gradbišča. Upoštevati delilnik stroškov!</t>
  </si>
  <si>
    <t xml:space="preserve">Izdelava varnostnega načrta za zagotavljanje varnosti in zdravja pri delu na gradbišču skladno s predpisi, ki obravnavajo to področje (Uredba o zagotavljanju varnosti in zdravja pri delu na začasnih in premičnih gradbiščih (Ur.list RS št. 83/05 in spremembe) in drugi ukrepi za VZD, ki sledijo iz ZVZD-1. Upoštevati delilnik stroškov! </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</si>
  <si>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VOKA. Izdelano v tiskani (v treh izvodih) in elektronski obliki. (Za kanalizacijo)</t>
  </si>
  <si>
    <t>Izdelava dokumentacije izvedenih del (PID) v skladu s Pravilnikom o podrobnejši vsebini dokumentacije in obrazcih, povezanih z graditvijo objektov in dopolnitvami, ter po zahtevah bodočega upravljalca (4 × v projektni obliki, 1 × v elektronski obliki). (Za kanalizacijo).</t>
  </si>
  <si>
    <t>Izdelava Dokazila o zanesljivosti objekta v skladu s Pravilnikom o podrobnejši vsebini dokumentacije in obrazcih, povezanih z graditvijo objektov in dopolnitvami, ter po zahtevah bodočega upravljalca (4 × v projektni obliki, 1 × v elektronski obliki). KOMPLET</t>
  </si>
  <si>
    <t>Stroški izdelave elaborata o ravnanju z odpadki, ki nastanejo pri gradbenih delih, s končnim poročilom in zahtevano dokumentacijo v skladu z Uredbo o ravnanju z odpadki, ki nastanejo pri gradbenih delih oziroma drugimi predpisi za to področje. Upoštevati delilnik stroškov!</t>
  </si>
  <si>
    <t>0106</t>
  </si>
  <si>
    <t>0302</t>
  </si>
  <si>
    <t>Pridobitev dovoljenja za delno zaporo ceste z ureditvijo prometnega režima v času gradnje z obvestili, postavitev prom. signalizacije v času gradnje, ureditev obvoza, manipulativni stroški,... Po končanih delih odstranitev in vzpostavitev prometnega režima. Izvedba priključka na javni kanal.</t>
  </si>
  <si>
    <t>1203</t>
  </si>
  <si>
    <t xml:space="preserve"> - vodovod (JP VOKA SNAGA d.o.o.)</t>
  </si>
  <si>
    <t xml:space="preserve"> - plinovod (ENERGETIKA LJUBLJANA D.D.)</t>
  </si>
  <si>
    <t xml:space="preserve"> - telekomunikacije (Telekom)</t>
  </si>
  <si>
    <t xml:space="preserve"> - elektrika (Elektro Ljubljana d.d.)</t>
  </si>
  <si>
    <t xml:space="preserve"> - javna razsvetljava (JRL d.d.)</t>
  </si>
  <si>
    <t>Zakoličba obstoječih komunalnih vodov s strani predstavnikov prizadetih komunalnih organizacij. Posebej za vsako skupino komunalnih vodov. Upoštevati delilnik stroškov!</t>
  </si>
  <si>
    <t>Priprava gradbišča, zavarovanje gradbene jame in gradbišča, odstranitev eventuelnih ovir in utrditev delovnega platoja. Po končanih delih se gradbišče pospravi in vzpostavi v prvotno stanje. Obračun po m1 predvidene kanalizacije.</t>
  </si>
  <si>
    <t xml:space="preserve"> - telekomunikacije (Telemach)</t>
  </si>
  <si>
    <t>Strokovni nadzor pristojnih služb zaradi posega v varovalni pas obstoječega komunalnega voda in nadzor upravljalcev tangiranih komunalnih vodov v času gradnje. Obračun na podlagi potrditve nadzornega organa.</t>
  </si>
  <si>
    <t>Ostala dodatna in nepredvidena dela. Obračun po dejanskih stroških porabe časa in materiala po vpisu v gradbeni dnevnik. Ocena stroškov 5 % od vrednosti del.</t>
  </si>
  <si>
    <t>1304</t>
  </si>
  <si>
    <t>2.1</t>
  </si>
  <si>
    <t>POSEGI V VOZIŠČNO KONSTRUKCIJO - MAKADAMSKA POT</t>
  </si>
  <si>
    <t>2101</t>
  </si>
  <si>
    <t>2.2</t>
  </si>
  <si>
    <t>Porušitev in odstranitev zaščitne in obrabne plasti makadamske voziščne konstrukcije v debelini do 30 cm, z odvozom na začasno deponijo izvajalca za kasnejšo uporabo.</t>
  </si>
  <si>
    <t>2102</t>
  </si>
  <si>
    <t>2103</t>
  </si>
  <si>
    <t>2104</t>
  </si>
  <si>
    <t>Vzpostavitev makadamske voziščne kostrukcije: 
Izvedba kvalitetne zmrzlinsko obstojne grede - kamnita posteljica iz drobljenca GW 0/125, z nosilnostjo Ev2=50 MPa, v debelini do 40 cm.</t>
  </si>
  <si>
    <t>2105</t>
  </si>
  <si>
    <t>Vzpostavitev obrabne plasti makadamske voziščne konstrukcije iz peska ali drobirja 4-8 mm.</t>
  </si>
  <si>
    <t>POSEGI V VOZIŠČNO KONSTRUKCIJO - CESTA NA JEŽAH (v primeru, da se ob izkopu izkaže, da je pripravljen odcep za priključitev proj. kanala izveden na napačni globini - glede na podatek iz katastra VOKA)</t>
  </si>
  <si>
    <t>Rezanje asfaltne plasti s talno diamantno žago, debeline 4 do 10 cm.</t>
  </si>
  <si>
    <t>Porušitev in odstranitev asfaltne plasti v debelini do 10 cm vključno z nakladanjem na prevozno sredstvo, odvozom na stalno gradbeno deponijo in plačilom deponijske takse ter evidenčnim listom.</t>
  </si>
  <si>
    <t xml:space="preserve">Vzpostavitev asfaltnih površin v prvotno stanje oz. po navodilih upravljalca: Izvedba nevezana nosilna plast tamponskega drobljenca  TD 0-32mm v debeline 30 cm  do zgoščenosti 98% po proctorju, zahtevana nosilnost Evd= min. 100 MPa!     </t>
  </si>
  <si>
    <t>Vzpostavitev asfaltnih površin v prvotno stanje oz. po navodilih upravljalca: Izdelava zgornje nosilne plasti bituminiziranega drobljenca zrnavosti 0/22 v debelini 6 cm (AC 22 base B50/70, A3, zrna Z4)</t>
  </si>
  <si>
    <t>2106</t>
  </si>
  <si>
    <t>Vzpostavitev asfaltnih površin v prvotno stanje oz. po navodilih upravljalca: Izdelava obrabne in zaporne ali zaščitne plasti bitumenskega betona BB 11s iz zmesi zrn iz karbonatnih kamnin in cestogradbenega bitumna v debelini 40 mm  (AC 11 surf B50/70, A3, zrna Z2)</t>
  </si>
  <si>
    <t>2107</t>
  </si>
  <si>
    <t>Strojno čiščenje utrjene površine/podlage pred pobrizgom z bitumenskim vezivom</t>
  </si>
  <si>
    <t>2108</t>
  </si>
  <si>
    <t>Pobrizg podlage s polimerno bitumensko emulzijo 0,31 do 0,50 kg/m2</t>
  </si>
  <si>
    <t>2109</t>
  </si>
  <si>
    <t>Premaz stika z bitumensko zmesjo za tesnenje stikov pri vgradnji asfaltnih oblog (npr. sika dilaplast). V ceni je zajeta nabava, dobava in vgradnja materiala, vključno z vsemi pripravljalnimi, pomožnimi in dodatnimi deli.</t>
  </si>
  <si>
    <t>m</t>
  </si>
  <si>
    <t>2110</t>
  </si>
  <si>
    <t xml:space="preserve">Vzpostavitev asfaltnih površin v prvotno stanje oz. po navodilih upravljalca: Izvedba kvalitetne kamnite zmrzlinsko obstojne grede - kamnita posteljica iz drobljenca GW 0/125 v debelini 40 cm  do zgoščenosti 98% po proctorju, zahtevana nosilnost Evd= min. 100 MPa! </t>
  </si>
  <si>
    <t>Skupaj posegi v obstoječo voziščno konstrukcijo</t>
  </si>
  <si>
    <t>POSEGI V OBSTOJEČO VOZIŠČNO KONSTRUKCIJO</t>
  </si>
  <si>
    <t>3101</t>
  </si>
  <si>
    <t>Odriv humusa (oz. nasipnega materiala) debeline 30cm, oziroma odvoz na začasno gradbiščno deponijo za kasnejšo uporabo. Na območju izven proj. javne ceste JC.</t>
  </si>
  <si>
    <t>Ostala dodatna in nepredvidena dela. Obračun po dejanskih stroških porabe časa in materiala po vpisu v gradbeni dnevnik. Ocena stroškov.</t>
  </si>
  <si>
    <t>3301</t>
  </si>
  <si>
    <t>4102</t>
  </si>
  <si>
    <t>4103</t>
  </si>
  <si>
    <t>Ročni izkop jarka globine 0,0-2,0 m, z nakladanjem na kamion. Ocena 10% celotnega izkopa v območu izkopa 0,0-2,0 m.</t>
  </si>
  <si>
    <t xml:space="preserve"> - IZKOP 90° - S SISTEMSKIMI OPAŽI</t>
  </si>
  <si>
    <t>Strojni izkop kanalizacijskega jarka globine 2,0-4,0 m1, v terenu III. Ktg.. Naklon brežine 60°.</t>
  </si>
  <si>
    <t>Strojni izkop kanalizacijskega jarka globine 2,0-4,0  m1, v terenu III. ktg. Naklon brežine 90°.</t>
  </si>
  <si>
    <t>4201</t>
  </si>
  <si>
    <t>4202</t>
  </si>
  <si>
    <t>4203</t>
  </si>
  <si>
    <t>4206</t>
  </si>
  <si>
    <t>celoten izkop:</t>
  </si>
  <si>
    <t>potreben zasip:</t>
  </si>
  <si>
    <t>odbiti vgrajeni material:</t>
  </si>
  <si>
    <t>posteljica</t>
  </si>
  <si>
    <t>obsip in zasip cevi</t>
  </si>
  <si>
    <t>kanalizacijske cevi DN250</t>
  </si>
  <si>
    <t>kanalizacijske cevi DN160 - hišni odcepi</t>
  </si>
  <si>
    <t>odbitki</t>
  </si>
  <si>
    <t>Zasip jarka z dovozom novega zasipnega materiala - gramoza 0-63 mm, z utrjevanjem v slojih po 30 cm, do 95 % trdnosti po standardnem Proktorjevem postopku; vključno z nabavo in dobavo zasipnega materiala.</t>
  </si>
  <si>
    <t>4205</t>
  </si>
  <si>
    <t>Nabava, dobava in montaža kanalizacijskih cevi DN 250 mm iz armiranega poliestra (GRP) izdelane po SIST EN 23856:2021, nazivne togosti SN 10.000 N/m2, kompletno S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</si>
  <si>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revizijskih jaškov iz armiranega poliestra po SIST EN23856, min. SN 5.000 N/m2, komplet z izdelano muldo in priključnimi cevmi (vtok, Iztok).  Premer jaška 1000mm, za priključno cev DN250mm. Minimalna debelina sten revizijskega jaška je 15mm. Jaški morajo biti izdelani po enaki tehnologiji kot kanalizacijske cevi. Vgradnja po detajlu. Vključno z vsemi odcepi.</t>
  </si>
  <si>
    <t>fi1000; gl.  1,0 do 2,0 m</t>
  </si>
  <si>
    <t>fi1000; gl.  2,0 do 3,0 m</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</si>
  <si>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</si>
  <si>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Izdelava priključka na javnem kanalu GRP DN 250, s prefabriciranim sedlastim nastavkom  DN 250/160-45° in lokom PVC DN 160-45°, polno obbetonirano z betonom C16/20, po detajlu.</t>
  </si>
  <si>
    <t>ODCEPI ZA HIŠNE PRIKLJUČKE</t>
  </si>
  <si>
    <t>Pregled in snemanje s TV kamero vseh gravitacijskih kanalizacijskih cevi, jaškov in vseh cevnih odsekov. Snemanje kanala po standardu SIST EN 13508-2:2003 in skladno z nemškimi smernicami ATV-M 143-2.</t>
  </si>
  <si>
    <t>revizijski jaški</t>
  </si>
  <si>
    <t>6102</t>
  </si>
  <si>
    <t>Nabava, dobava in montaža dodatnih poliestrskih spojk z EPDM gumi tesnili, GRP DN250.</t>
  </si>
  <si>
    <t>3302</t>
  </si>
  <si>
    <t xml:space="preserve"> - javni vodovod NL DN100</t>
  </si>
  <si>
    <t xml:space="preserve"> - plinovod PE d63</t>
  </si>
  <si>
    <t>Prečno zavarovanje obstoječih komunalnih vodov v času gradnje. Podpiranje z lesenimi gredami, podbetoniranje in obbetoniranje obstoječih komunalnih vodov, po potrebi zamenjava cevi,… Vključno z nabavo potrebnega materiala. Pri križanjih upoštevati navodila upravljalca komunalnega voda.</t>
  </si>
  <si>
    <t>Prestavitev obstoječega NN elektro voda v kabelski kanalizaciji, skladno z zbirnikom komunalnih vodov. Vse v skladu z navodili upravljavcev komunalnih vodov. V ceni so zajeta vsa pripravljalna, gradbeno obrtniška, inštalacijska in zaključna dela in stroški potrebne projektne dokumentacije in soglasij upravljalca kom. naprave. Obračun po m1 prestavljenega voda.</t>
  </si>
  <si>
    <r>
      <t>Ureditev planuma temeljnih tal, nosilnost Ev2</t>
    </r>
    <r>
      <rPr>
        <sz val="10"/>
        <rFont val="Calibri"/>
        <family val="2"/>
      </rPr>
      <t>≥</t>
    </r>
    <r>
      <rPr>
        <sz val="10"/>
        <rFont val="Arial"/>
        <family val="2"/>
        <charset val="238"/>
      </rPr>
      <t>15MPa, planum v prečnem naklonu 2,0%.</t>
    </r>
  </si>
  <si>
    <r>
      <t>Vzpostavitev makadamske voziščne kostrukcije: 
Izvedba nevezane nosilne plasti tamponskega drobljenca enakomerne zrnavosti TD32, 0/32 mm, z nostilnostjo Ev2 : Ev1</t>
    </r>
    <r>
      <rPr>
        <sz val="10"/>
        <rFont val="Calibri"/>
        <family val="2"/>
      </rPr>
      <t>≤</t>
    </r>
    <r>
      <rPr>
        <sz val="11"/>
        <rFont val="Calibri"/>
        <family val="2"/>
      </rPr>
      <t xml:space="preserve"> </t>
    </r>
    <r>
      <rPr>
        <sz val="10"/>
        <rFont val="Arial"/>
        <family val="2"/>
      </rPr>
      <t>2,2</t>
    </r>
    <r>
      <rPr>
        <sz val="10"/>
        <rFont val="Arial"/>
        <family val="2"/>
        <charset val="238"/>
      </rPr>
      <t xml:space="preserve"> MPa, zgoščenost 98% po Proctorju, v debelini do 30 cm.</t>
    </r>
  </si>
  <si>
    <r>
      <t>Dober izkopan material.</t>
    </r>
    <r>
      <rPr>
        <sz val="9"/>
        <rFont val="Arial"/>
        <family val="2"/>
      </rPr>
      <t xml:space="preserve"> </t>
    </r>
    <r>
      <rPr>
        <i/>
        <sz val="9"/>
        <rFont val="Arial"/>
        <family val="2"/>
      </rPr>
      <t>Nakladanje materiala in odvoz na začasno deponijo. Potrdi geomehanik. (ocena 65% izkopanega materiala)</t>
    </r>
  </si>
  <si>
    <r>
      <t>Slab izkopan material.</t>
    </r>
    <r>
      <rPr>
        <i/>
        <sz val="9"/>
        <rFont val="Arial"/>
        <family val="2"/>
      </rPr>
      <t xml:space="preserve"> Nakladanje materiala in odvoz na stalno gradbeno deponijo s plačilom deponijske takse.(ocena 35% izkopanega materiala)</t>
    </r>
  </si>
  <si>
    <t xml:space="preserve">PRIPRAVA TERENA DO KONČNE NIVELETE NOVE CESTE je UPOŠTEVANA V NAČRTU CESTE.
V načrtu kanalizacije so upoštevani izkopi in zasipi od končne nivelete nove rekonstruirane ceste.
Vsa varovanja, zaščite, prestavitve,... drugih obstoječih komunalnih vodov na območju posega se izvedejo po navodilih in pod nadzorom upravljalcev teh vodov. Obračun v zvezi s prestavitvami se izvede po dejanskih količinah z vpisom v gradbenih knjigah.
IZKOPAN MATERIAL SE LAHKO ZA ZASIP UPORABI LE PO ODOBRITVI GEOTEHNIČNEGA NADZORA! PRI VSEH IZKOPIH IN ZASIPIH JE POTREBNO FAKTOR RAZRAHLJIVOSTI (RAZSUTJA) UPOŠTEVATI V CENI NA ENOTO!
</t>
  </si>
  <si>
    <t>Izvedba geomehanskega nadzora, prevzem gradbene jame in temeljnih tal, obračun na podlagi potrditve nadzornega organa.</t>
  </si>
  <si>
    <t>Izvedba geomehanskega nadzora, prevzem gradbene jame in temeljnih tal, obračun na podlagi potrditve nadzornega organa</t>
  </si>
  <si>
    <t>Ročni izkop jarka globine 0,0-2,0 m, z nakladanjem na kamion. Ocena 5% celotnega izkopa v območu izkopa 0,0-2,0 m.</t>
  </si>
  <si>
    <t>Zasip gradbenega jarka z izkopanim zasipnim materialom (dovoz iz začasne deponije), ki ga odobri geomehanik z utrjevanjem v slojih po 30 cm, do 95 % trdnosti po standardnem Proktorjevem postopku. V ceni je upoštevan tudi transport iz začasne gradbiščne deponije.</t>
  </si>
  <si>
    <t>6404</t>
  </si>
  <si>
    <t>RUŠENJE ASFALTOV, VZPOSTAVITEV CESTE, NASIPI,ODRIV ODVEČNEGA MATERILA (priprava terena do končne nivelete nove ceste),.... SO UPOŠTEVANI V NAČRTU CESTE. 
V načrtu kanalizacije so upoštevani izkopi in zasipi od končne nivelete nove rekonstruirane ceste.
Vsa varovanja, zaščite, prestavitve,... drugih obstoječih komunalnih vodov na območju posega se izvedejo po navodilih in pod nadzorom upravljalcev teh vodov. Obračun v zvezi s prestavitvami se izvede po dejanskih količinah z vpisom v gradbenih knjigah.
PRI VSEH IZKOPIH IN ZASIPIH JE POTREBNO FAKTOR RAZRAHLJIVOSTI (RAZSUTJA) UPOŠTEVATI V CENI NA ENOTO!</t>
  </si>
  <si>
    <t>Izdelava betonske posteljice in polno obbetoniranje cevi z betonom C16/20.</t>
  </si>
  <si>
    <t>Strojni izkop jarka, skladno z določili geomehanskega poročila, globine 0-2m, v terenu III. kat. z nakladanjem na kamion in odvzom na začasno gradbiščno deponijo.</t>
  </si>
  <si>
    <t>Nabava, dobava in montaža kanalizacijskih cevi PVC DN 160, SN8. Vključen je tudi prevoz in prenos kanalizacijskih cevi iz deponije do mesta vgradnje.</t>
  </si>
  <si>
    <t>Nabava, dobava in vgradnja betonskih ponikovalnic premera 1000mm  globine 2,2 - 3,2 m z LTŽ pokrov premera 600mm vstavljenim v AB venec; 250kN. Vgradnja po detajlu. Vključno z vsemi odcepi.</t>
  </si>
  <si>
    <t>Nabava, dobava in montaža revizijskih jaškov iz armiranega poliestra po SIST EN 23856 min. SN 5.000 N/m2, komplet z izdelano muldo in priključnimi cevmi (vtok, Iztok) DN160. Premer jaška 800mm, globina do 1,5m. Minimalna debelina sten revizijskega jaška je 10mm. Jaški morajo biti izdelani po enaki tehnologiji kot kanalizacijske cevi GRP. Vključno s sidranjem jaška v AB ploščo in obbetoniranjem spodnjega dela jaška. Vgradnja po detajlu. Vključno z vsemi odcepi.</t>
  </si>
  <si>
    <t>6203</t>
  </si>
  <si>
    <t>6204</t>
  </si>
  <si>
    <t>6205</t>
  </si>
  <si>
    <t>RUŠENJE ASFALTOV, VZPOSTAVITEV CESTE, NASIPI,ODRIV ODVEČNEGA MATERILA (priprava terena do končne nivelete nove ceste),.... SO UPOŠTEVANI V NAČRTU CESTE. Stroški zapore ceste so upoštevani v načrtu ceste in zunanje ureditve.
V načrtu kanalizacije so upoštevani izkopi in zasipi od končne nivelete nove rekonstruirane ceste.
Vsa varovanja, zaščite, prestavitve,... drugih obstoječih komunalnih vodov na območju posega se izvedejo po navodilih in pod nadzorom upravljalcev teh vodov. Obračun v zvezi s prestavitvami se izvede po dejanskih količinah z vpisom v gradbenih knjigah.
PRI VSEH IZKOPIH IN ZASIPIH JE POTREBNO FAKTOR RAZRAHLJIVOSTI (RAZSUTJA) UPOŠTEVATI V CENI NA ENOTO!
Peskolovi / cestni požiralniki so upoštevani v načrtu ceste!</t>
  </si>
  <si>
    <t>Najem opaža in razpiranje jarka z razpirači (kot npr. Krings Standard box KS100) za izkop pod kotom 90° za globine do 4,0 m z izvedeno vmesno bermo višine cca. 2m, v terenu III. ktg. Širina razpiranja do 1,45 m. Vključno z vsemi pomožnimi materiali in transporti. Obračun po dejanskih stroških.</t>
  </si>
  <si>
    <t>Ostala dodatna in nepredvidena dela. Obračun po dejanskih stroških porabe časa in materiala po vpisu v gradbeni dnevnik. Ocena stroškov 10% od vrednosti del.</t>
  </si>
  <si>
    <t>Ostala dodatna in nepredvidena dela. Obračun po dejanskih stroških porabe časa in materiala po vpisu v gradbeni dnevnik. Ocena stroškov 5% od vrednosti del.</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</si>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</sst>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 #,##0.00_)\ &quot;€&quot;_ ;_ * \(#,##0.00\)\ &quot;€&quot;_ ;_ * &quot;-&quot;??_)\ &quot;€&quot;_ ;_ @_ "/>
    <numFmt numFmtId="165" formatCode="_-* #,##0.00\ _S_I_T_-;\-* #,##0.00\ _S_I_T_-;_-* &quot;-&quot;??\ _S_I_T_-;_-@_-"/>
    <numFmt numFmtId="166" formatCode="#,##0.00\ &quot;SIT&quot;"/>
    <numFmt numFmtId="167" formatCode="#,##0.00\ &quot;€&quot;"/>
    <numFmt numFmtId="168" formatCode="#,##0.00\ &quot;m&quot;"/>
    <numFmt numFmtId="169" formatCode="#,##0.0"/>
  </numFmts>
  <fonts count="40">
    <font>
      <sz val="10"/>
      <name val="Times New Roman"/>
      <charset val="238"/>
    </font>
    <font>
      <sz val="11"/>
      <color theme="1"/>
      <name val="Calibri"/>
      <family val="2"/>
      <charset val="238"/>
      <scheme val="minor"/>
    </font>
    <font>
      <sz val="10"/>
      <name val="Times New Roman"/>
      <family val="1"/>
    </font>
    <font>
      <sz val="10"/>
      <name val="Times New Roman CE"/>
      <family val="1"/>
      <charset val="238"/>
    </font>
    <font>
      <b/>
      <sz val="10"/>
      <name val="Times New Roman CE"/>
      <family val="1"/>
      <charset val="238"/>
    </font>
    <font>
      <sz val="10"/>
      <name val="Arial"/>
      <family val="2"/>
    </font>
    <font>
      <sz val="10"/>
      <name val="Arial"/>
      <family val="2"/>
    </font>
    <font>
      <b/>
      <sz val="11"/>
      <name val="Times New Roman CE"/>
      <family val="1"/>
      <charset val="238"/>
    </font>
    <font>
      <sz val="11"/>
      <name val="Times New Roman CE"/>
      <family val="1"/>
      <charset val="238"/>
    </font>
    <font>
      <sz val="8"/>
      <name val="Times New Roman CE"/>
      <family val="1"/>
      <charset val="238"/>
    </font>
    <font>
      <i/>
      <sz val="8"/>
      <name val="Times New Roman CE"/>
      <family val="1"/>
      <charset val="238"/>
    </font>
    <font>
      <i/>
      <sz val="10"/>
      <name val="Times New Roman CE"/>
      <family val="1"/>
      <charset val="238"/>
    </font>
    <font>
      <b/>
      <sz val="8"/>
      <name val="Times New Roman CE"/>
      <family val="1"/>
      <charset val="238"/>
    </font>
    <font>
      <i/>
      <sz val="11"/>
      <name val="Times New Roman CE"/>
      <family val="1"/>
      <charset val="238"/>
    </font>
    <font>
      <b/>
      <sz val="10"/>
      <color indexed="23"/>
      <name val="Times New Roman CE"/>
      <family val="1"/>
      <charset val="238"/>
    </font>
    <font>
      <sz val="10"/>
      <color indexed="23"/>
      <name val="Times New Roman CE"/>
      <family val="1"/>
      <charset val="238"/>
    </font>
    <font>
      <sz val="10"/>
      <name val="Arial"/>
      <family val="2"/>
      <charset val="238"/>
    </font>
    <font>
      <b/>
      <sz val="12"/>
      <name val="Arial"/>
      <family val="2"/>
      <charset val="238"/>
    </font>
    <font>
      <b/>
      <sz val="10"/>
      <name val="Arial"/>
      <family val="2"/>
      <charset val="238"/>
    </font>
    <font>
      <sz val="8"/>
      <name val="Arial"/>
      <family val="2"/>
      <charset val="238"/>
    </font>
    <font>
      <sz val="10"/>
      <color indexed="10"/>
      <name val="Arial"/>
      <family val="2"/>
      <charset val="238"/>
    </font>
    <font>
      <i/>
      <sz val="8"/>
      <name val="Arial"/>
      <family val="2"/>
      <charset val="238"/>
    </font>
    <font>
      <i/>
      <sz val="10"/>
      <name val="Arial"/>
      <family val="2"/>
      <charset val="238"/>
    </font>
    <font>
      <sz val="10"/>
      <name val="Times New Roman CE"/>
      <charset val="238"/>
    </font>
    <font>
      <sz val="10"/>
      <name val="Arial CE"/>
      <charset val="238"/>
    </font>
    <font>
      <sz val="11"/>
      <name val="Calibri"/>
      <family val="2"/>
      <charset val="238"/>
    </font>
    <font>
      <sz val="8"/>
      <name val="Times New Roman"/>
      <family val="1"/>
      <charset val="238"/>
    </font>
    <font>
      <sz val="10"/>
      <name val="Arial CE"/>
      <family val="2"/>
      <charset val="238"/>
    </font>
    <font>
      <b/>
      <sz val="10"/>
      <name val="Arial"/>
      <family val="2"/>
    </font>
    <font>
      <i/>
      <sz val="10"/>
      <name val="Arial"/>
      <family val="2"/>
    </font>
    <font>
      <sz val="10"/>
      <color theme="6"/>
      <name val="Arial"/>
      <family val="2"/>
      <charset val="238"/>
    </font>
    <font>
      <sz val="10"/>
      <color theme="6"/>
      <name val="Arial"/>
      <family val="2"/>
    </font>
    <font>
      <sz val="9"/>
      <name val="Arial"/>
      <family val="2"/>
    </font>
    <font>
      <i/>
      <sz val="9"/>
      <name val="Arial"/>
      <family val="2"/>
    </font>
    <font>
      <sz val="10"/>
      <color theme="1" tint="0.499984740745262"/>
      <name val="Arial"/>
      <family val="2"/>
      <charset val="238"/>
    </font>
    <font>
      <i/>
      <u/>
      <sz val="9"/>
      <color theme="1" tint="0.499984740745262"/>
      <name val="Arial"/>
      <family val="2"/>
    </font>
    <font>
      <i/>
      <sz val="9"/>
      <color theme="1" tint="0.499984740745262"/>
      <name val="Arial"/>
      <family val="2"/>
    </font>
    <font>
      <i/>
      <sz val="10"/>
      <name val="Arial CE"/>
      <charset val="1"/>
    </font>
    <font>
      <sz val="10"/>
      <name val="Calibri"/>
      <family val="2"/>
    </font>
    <font>
      <sz val="11"/>
      <name val="Calibri"/>
      <family val="2"/>
    </font>
  </fonts>
  <fills count="4">
    <fill>
      <patternFill patternType="none"/>
    </fill>
    <fill>
      <patternFill patternType="gray125"/>
    </fill>
    <fill>
      <patternFill patternType="solid">
        <fgColor theme="6" tint="0.79998168889431442"/>
        <bgColor indexed="64"/>
      </patternFill>
    </fill>
    <fill>
      <patternFill patternType="solid">
        <fgColor rgb="FF92D050"/>
        <bgColor indexed="64"/>
      </patternFill>
    </fill>
  </fills>
  <borders count="16">
    <border>
      <left/>
      <right/>
      <top/>
      <bottom/>
      <diagonal/>
    </border>
    <border>
      <left/>
      <right/>
      <top/>
      <bottom style="thin">
        <color indexed="64"/>
      </bottom>
      <diagonal/>
    </border>
    <border>
      <left/>
      <right/>
      <top/>
      <bottom style="double">
        <color indexed="64"/>
      </bottom>
      <diagonal/>
    </border>
    <border>
      <left/>
      <right/>
      <top/>
      <bottom style="dotted">
        <color indexed="2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hair">
        <color auto="1"/>
      </bottom>
      <diagonal/>
    </border>
    <border>
      <left style="thin">
        <color indexed="64"/>
      </left>
      <right style="thin">
        <color indexed="64"/>
      </right>
      <top/>
      <bottom/>
      <diagonal/>
    </border>
    <border>
      <left/>
      <right/>
      <top/>
      <bottom style="thin">
        <color theme="1" tint="0.499984740745262"/>
      </bottom>
      <diagonal/>
    </border>
  </borders>
  <cellStyleXfs count="8">
    <xf numFmtId="0" fontId="0" fillId="0" borderId="0"/>
    <xf numFmtId="165" fontId="2" fillId="0" borderId="0" applyFont="0" applyFill="0" applyBorder="0" applyAlignment="0" applyProtection="0"/>
    <xf numFmtId="0" fontId="6" fillId="0" borderId="0"/>
    <xf numFmtId="0" fontId="5" fillId="0" borderId="0"/>
    <xf numFmtId="0" fontId="23" fillId="0" borderId="0"/>
    <xf numFmtId="0" fontId="1" fillId="0" borderId="0"/>
    <xf numFmtId="0" fontId="24" fillId="0" borderId="0"/>
    <xf numFmtId="0" fontId="1" fillId="0" borderId="0"/>
  </cellStyleXfs>
  <cellXfs count="326">
    <xf numFmtId="0" fontId="0" fillId="0" borderId="0" xfId="0"/>
    <xf numFmtId="0" fontId="3" fillId="0" borderId="0" xfId="0" applyFont="1"/>
    <xf numFmtId="0" fontId="3" fillId="0" borderId="0" xfId="0" applyFont="1" applyBorder="1"/>
    <xf numFmtId="0" fontId="3" fillId="0" borderId="0" xfId="3" applyFont="1"/>
    <xf numFmtId="4" fontId="3" fillId="0" borderId="0" xfId="2" applyNumberFormat="1" applyFont="1" applyAlignment="1" applyProtection="1">
      <alignment vertical="top"/>
    </xf>
    <xf numFmtId="0" fontId="3" fillId="0" borderId="0" xfId="2" applyFont="1" applyProtection="1">
      <protection locked="0"/>
    </xf>
    <xf numFmtId="4" fontId="4" fillId="0" borderId="0" xfId="2" applyNumberFormat="1" applyFont="1" applyAlignment="1" applyProtection="1">
      <alignment horizontal="center" vertical="top"/>
    </xf>
    <xf numFmtId="0" fontId="4" fillId="0" borderId="0" xfId="0" applyFont="1"/>
    <xf numFmtId="4" fontId="4" fillId="0" borderId="0" xfId="2" applyNumberFormat="1" applyFont="1" applyAlignment="1" applyProtection="1">
      <alignment horizontal="left" vertical="top"/>
    </xf>
    <xf numFmtId="4" fontId="3" fillId="0" borderId="0" xfId="2" applyNumberFormat="1" applyFont="1" applyAlignment="1" applyProtection="1"/>
    <xf numFmtId="3" fontId="10" fillId="0" borderId="0" xfId="0" applyNumberFormat="1" applyFont="1" applyFill="1" applyBorder="1" applyAlignment="1">
      <alignment horizontal="right" vertical="top"/>
    </xf>
    <xf numFmtId="49"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xf>
    <xf numFmtId="0" fontId="9" fillId="0" borderId="0" xfId="0" applyNumberFormat="1" applyFont="1" applyFill="1" applyBorder="1" applyAlignment="1" applyProtection="1">
      <alignment horizontal="left" vertical="top" wrapText="1"/>
      <protection locked="0"/>
    </xf>
    <xf numFmtId="3" fontId="11" fillId="0" borderId="0" xfId="0" applyNumberFormat="1" applyFont="1" applyFill="1" applyBorder="1" applyAlignment="1">
      <alignment horizontal="right" vertical="top"/>
    </xf>
    <xf numFmtId="49" fontId="3" fillId="0" borderId="0" xfId="0" applyNumberFormat="1" applyFont="1" applyFill="1" applyBorder="1" applyAlignment="1">
      <alignment horizontal="justify" vertical="top"/>
    </xf>
    <xf numFmtId="0" fontId="4" fillId="0" borderId="0" xfId="0" applyNumberFormat="1" applyFont="1" applyFill="1" applyBorder="1" applyAlignment="1">
      <alignment horizontal="justify" vertical="top"/>
    </xf>
    <xf numFmtId="0" fontId="3" fillId="0" borderId="0" xfId="0" applyNumberFormat="1" applyFont="1" applyFill="1" applyBorder="1" applyAlignment="1">
      <alignment horizontal="justify"/>
    </xf>
    <xf numFmtId="0" fontId="3" fillId="0" borderId="0" xfId="0" applyNumberFormat="1" applyFont="1" applyFill="1" applyBorder="1" applyAlignment="1">
      <alignment horizontal="justify" vertical="top"/>
    </xf>
    <xf numFmtId="49" fontId="9" fillId="0" borderId="0" xfId="0" applyNumberFormat="1" applyFont="1" applyBorder="1" applyAlignment="1">
      <alignment horizontal="left" vertical="top" wrapText="1"/>
    </xf>
    <xf numFmtId="0" fontId="9" fillId="0" borderId="0" xfId="0" applyFont="1" applyBorder="1" applyAlignment="1"/>
    <xf numFmtId="0" fontId="9" fillId="0" borderId="0" xfId="0" applyNumberFormat="1" applyFont="1" applyBorder="1" applyAlignment="1">
      <alignment horizontal="left" vertical="top" wrapText="1"/>
    </xf>
    <xf numFmtId="0" fontId="12" fillId="0" borderId="0" xfId="0" applyNumberFormat="1" applyFont="1" applyFill="1" applyBorder="1" applyAlignment="1">
      <alignment horizontal="justify" vertical="top"/>
    </xf>
    <xf numFmtId="3" fontId="13" fillId="0" borderId="0" xfId="0" applyNumberFormat="1" applyFont="1" applyFill="1" applyBorder="1" applyAlignment="1">
      <alignment horizontal="right" vertical="top"/>
    </xf>
    <xf numFmtId="49" fontId="7" fillId="0" borderId="0" xfId="0" applyNumberFormat="1" applyFont="1" applyFill="1" applyBorder="1" applyAlignment="1">
      <alignment horizontal="justify" vertical="top"/>
    </xf>
    <xf numFmtId="0" fontId="7" fillId="0" borderId="0" xfId="0" applyNumberFormat="1" applyFont="1" applyFill="1" applyBorder="1" applyAlignment="1">
      <alignment horizontal="justify" vertical="top"/>
    </xf>
    <xf numFmtId="0" fontId="8" fillId="0" borderId="0" xfId="0" applyNumberFormat="1" applyFont="1" applyFill="1" applyBorder="1" applyAlignment="1">
      <alignment horizontal="justify"/>
    </xf>
    <xf numFmtId="0" fontId="8" fillId="0" borderId="0" xfId="0" applyNumberFormat="1" applyFont="1" applyFill="1" applyBorder="1" applyAlignment="1">
      <alignment horizontal="justify" vertical="top"/>
    </xf>
    <xf numFmtId="0" fontId="12" fillId="0" borderId="0" xfId="0" applyNumberFormat="1" applyFont="1" applyFill="1" applyBorder="1" applyAlignment="1">
      <alignment horizontal="justify"/>
    </xf>
    <xf numFmtId="1" fontId="11" fillId="0" borderId="0" xfId="0" applyNumberFormat="1" applyFont="1" applyFill="1" applyBorder="1" applyAlignment="1">
      <alignment horizontal="right" vertical="top"/>
    </xf>
    <xf numFmtId="0" fontId="9" fillId="0" borderId="0" xfId="0" applyFont="1" applyBorder="1"/>
    <xf numFmtId="1" fontId="10" fillId="0" borderId="0" xfId="0" applyNumberFormat="1" applyFont="1" applyFill="1" applyBorder="1" applyAlignment="1">
      <alignment horizontal="right" vertical="top"/>
    </xf>
    <xf numFmtId="0" fontId="9" fillId="0" borderId="0" xfId="0" applyFont="1" applyBorder="1" applyAlignment="1">
      <alignment vertical="top"/>
    </xf>
    <xf numFmtId="49" fontId="12" fillId="0" borderId="0" xfId="0" applyNumberFormat="1" applyFont="1" applyFill="1" applyBorder="1" applyAlignment="1">
      <alignment horizontal="justify" vertical="top"/>
    </xf>
    <xf numFmtId="4" fontId="3" fillId="0" borderId="0" xfId="2" applyNumberFormat="1" applyFont="1" applyProtection="1">
      <protection locked="0"/>
    </xf>
    <xf numFmtId="4" fontId="14" fillId="0" borderId="0" xfId="2" applyNumberFormat="1" applyFont="1" applyAlignment="1" applyProtection="1">
      <alignment horizontal="center" vertical="top"/>
    </xf>
    <xf numFmtId="0" fontId="15" fillId="0" borderId="0" xfId="0" applyFont="1"/>
    <xf numFmtId="4" fontId="14" fillId="0" borderId="0" xfId="2" applyNumberFormat="1" applyFont="1" applyAlignment="1" applyProtection="1">
      <alignment horizontal="left" vertical="top" wrapText="1"/>
    </xf>
    <xf numFmtId="0" fontId="16" fillId="0" borderId="0" xfId="3" applyFont="1"/>
    <xf numFmtId="4" fontId="16" fillId="0" borderId="0" xfId="3" applyNumberFormat="1" applyFont="1" applyAlignment="1"/>
    <xf numFmtId="49" fontId="16" fillId="0" borderId="0" xfId="2" applyNumberFormat="1" applyFont="1" applyAlignment="1" applyProtection="1">
      <alignment vertical="top"/>
    </xf>
    <xf numFmtId="4" fontId="16" fillId="0" borderId="0" xfId="2" applyNumberFormat="1" applyFont="1" applyAlignment="1" applyProtection="1">
      <alignment horizontal="center" vertical="top"/>
    </xf>
    <xf numFmtId="4" fontId="16" fillId="0" borderId="0" xfId="2" applyNumberFormat="1" applyFont="1" applyAlignment="1" applyProtection="1">
      <alignment vertical="top"/>
    </xf>
    <xf numFmtId="4" fontId="16" fillId="0" borderId="0" xfId="2" applyNumberFormat="1" applyFont="1" applyAlignment="1" applyProtection="1">
      <alignment horizontal="left"/>
    </xf>
    <xf numFmtId="0" fontId="16" fillId="0" borderId="0" xfId="2" applyFont="1" applyProtection="1"/>
    <xf numFmtId="4" fontId="16" fillId="0" borderId="0" xfId="2" applyNumberFormat="1" applyFont="1" applyAlignment="1" applyProtection="1">
      <alignment horizontal="left" vertical="top"/>
    </xf>
    <xf numFmtId="4" fontId="16" fillId="0" borderId="0" xfId="1" applyNumberFormat="1" applyFont="1" applyAlignment="1" applyProtection="1">
      <alignment horizontal="left" vertical="top"/>
    </xf>
    <xf numFmtId="0" fontId="16" fillId="0" borderId="0" xfId="2" applyFont="1" applyProtection="1">
      <protection locked="0"/>
    </xf>
    <xf numFmtId="4" fontId="16" fillId="0" borderId="0" xfId="2" quotePrefix="1" applyNumberFormat="1" applyFont="1" applyAlignment="1" applyProtection="1">
      <alignment horizontal="right" vertical="top"/>
    </xf>
    <xf numFmtId="166" fontId="16" fillId="0" borderId="0" xfId="2" applyNumberFormat="1" applyFont="1" applyBorder="1" applyAlignment="1" applyProtection="1"/>
    <xf numFmtId="0" fontId="16" fillId="0" borderId="0" xfId="0" applyFont="1"/>
    <xf numFmtId="4" fontId="16" fillId="0" borderId="1" xfId="2" applyNumberFormat="1" applyFont="1" applyBorder="1" applyAlignment="1" applyProtection="1">
      <alignment horizontal="left"/>
    </xf>
    <xf numFmtId="4" fontId="16" fillId="0" borderId="0" xfId="2" applyNumberFormat="1" applyFont="1" applyBorder="1" applyAlignment="1" applyProtection="1">
      <alignment horizontal="left"/>
    </xf>
    <xf numFmtId="4" fontId="16" fillId="0" borderId="2" xfId="2" applyNumberFormat="1" applyFont="1" applyBorder="1" applyAlignment="1" applyProtection="1">
      <alignment vertical="top"/>
    </xf>
    <xf numFmtId="4" fontId="16" fillId="0" borderId="2" xfId="2" applyNumberFormat="1" applyFont="1" applyBorder="1" applyAlignment="1" applyProtection="1">
      <alignment horizontal="left"/>
    </xf>
    <xf numFmtId="4" fontId="20" fillId="0" borderId="0" xfId="2" applyNumberFormat="1" applyFont="1" applyAlignment="1" applyProtection="1">
      <alignment vertical="top"/>
    </xf>
    <xf numFmtId="4" fontId="20" fillId="0" borderId="0" xfId="2" applyNumberFormat="1" applyFont="1" applyAlignment="1" applyProtection="1">
      <alignment horizontal="left"/>
    </xf>
    <xf numFmtId="3" fontId="21" fillId="0" borderId="0" xfId="0" applyNumberFormat="1" applyFont="1" applyFill="1" applyBorder="1" applyAlignment="1">
      <alignment horizontal="right" vertical="top"/>
    </xf>
    <xf numFmtId="49" fontId="19" fillId="0" borderId="0" xfId="0" applyNumberFormat="1" applyFont="1" applyFill="1" applyBorder="1" applyAlignment="1">
      <alignment horizontal="justify" vertical="top"/>
    </xf>
    <xf numFmtId="0" fontId="19" fillId="0" borderId="0" xfId="0" applyNumberFormat="1" applyFont="1" applyFill="1" applyBorder="1" applyAlignment="1">
      <alignment horizontal="justify" vertical="top"/>
    </xf>
    <xf numFmtId="0" fontId="19" fillId="0" borderId="0" xfId="0" applyNumberFormat="1" applyFont="1" applyFill="1" applyBorder="1" applyAlignment="1" applyProtection="1">
      <alignment horizontal="left" vertical="top" wrapText="1"/>
      <protection locked="0"/>
    </xf>
    <xf numFmtId="3" fontId="22" fillId="0" borderId="0" xfId="0" applyNumberFormat="1" applyFont="1" applyFill="1" applyBorder="1" applyAlignment="1">
      <alignment horizontal="right" vertical="top"/>
    </xf>
    <xf numFmtId="49" fontId="16" fillId="0" borderId="0" xfId="0" applyNumberFormat="1" applyFont="1" applyFill="1" applyBorder="1" applyAlignment="1">
      <alignment horizontal="justify" vertical="top"/>
    </xf>
    <xf numFmtId="0" fontId="18" fillId="0" borderId="0" xfId="0" applyNumberFormat="1" applyFont="1" applyFill="1" applyBorder="1" applyAlignment="1">
      <alignment horizontal="justify" vertical="top"/>
    </xf>
    <xf numFmtId="0" fontId="19" fillId="0" borderId="0" xfId="0" applyFont="1" applyBorder="1" applyAlignment="1">
      <alignment horizontal="left" vertical="top"/>
    </xf>
    <xf numFmtId="49" fontId="19" fillId="0" borderId="0" xfId="0" applyNumberFormat="1" applyFont="1" applyBorder="1" applyAlignment="1">
      <alignment horizontal="left" vertical="top" wrapText="1"/>
    </xf>
    <xf numFmtId="0" fontId="16" fillId="0" borderId="0" xfId="0" applyFont="1" applyFill="1" applyAlignment="1">
      <alignment horizontal="center"/>
    </xf>
    <xf numFmtId="0" fontId="16" fillId="0" borderId="0" xfId="0" applyFont="1" applyFill="1"/>
    <xf numFmtId="4" fontId="16" fillId="0" borderId="0" xfId="0" applyNumberFormat="1" applyFont="1" applyFill="1"/>
    <xf numFmtId="4" fontId="16" fillId="0" borderId="0" xfId="0" applyNumberFormat="1" applyFont="1" applyFill="1" applyAlignment="1">
      <alignment horizontal="center"/>
    </xf>
    <xf numFmtId="4" fontId="16" fillId="0" borderId="0" xfId="0" applyNumberFormat="1" applyFont="1"/>
    <xf numFmtId="0" fontId="16" fillId="0" borderId="0" xfId="0" applyFont="1" applyAlignment="1">
      <alignment horizontal="center"/>
    </xf>
    <xf numFmtId="0" fontId="16" fillId="0" borderId="0" xfId="0" applyFont="1" applyBorder="1"/>
    <xf numFmtId="4" fontId="16" fillId="0" borderId="0" xfId="0" applyNumberFormat="1" applyFont="1" applyFill="1" applyAlignment="1" applyProtection="1">
      <alignment horizontal="left"/>
    </xf>
    <xf numFmtId="4" fontId="16" fillId="0" borderId="0" xfId="0" applyNumberFormat="1" applyFont="1" applyFill="1" applyAlignment="1" applyProtection="1">
      <alignment horizontal="right"/>
    </xf>
    <xf numFmtId="4" fontId="16" fillId="0" borderId="0" xfId="0" applyNumberFormat="1" applyFont="1" applyFill="1" applyAlignment="1">
      <alignment horizontal="right"/>
    </xf>
    <xf numFmtId="4" fontId="16" fillId="0" borderId="0" xfId="0" applyNumberFormat="1" applyFont="1" applyAlignment="1" applyProtection="1">
      <alignment horizontal="left"/>
    </xf>
    <xf numFmtId="4" fontId="16" fillId="0" borderId="0" xfId="0" quotePrefix="1" applyNumberFormat="1" applyFont="1" applyFill="1" applyAlignment="1" applyProtection="1">
      <alignment horizontal="left"/>
    </xf>
    <xf numFmtId="0" fontId="16" fillId="0" borderId="0" xfId="0" applyFont="1" applyAlignment="1">
      <alignment horizontal="right"/>
    </xf>
    <xf numFmtId="167" fontId="16" fillId="0" borderId="3" xfId="2" applyNumberFormat="1" applyFont="1" applyBorder="1" applyAlignment="1" applyProtection="1"/>
    <xf numFmtId="49" fontId="16" fillId="0" borderId="0" xfId="0" applyNumberFormat="1" applyFont="1" applyFill="1" applyAlignment="1">
      <alignment horizontal="center" vertical="top"/>
    </xf>
    <xf numFmtId="4" fontId="18" fillId="0" borderId="0" xfId="0" applyNumberFormat="1" applyFont="1" applyFill="1" applyAlignment="1" applyProtection="1">
      <alignment horizontal="right"/>
    </xf>
    <xf numFmtId="0" fontId="16" fillId="0" borderId="0" xfId="0" applyFont="1" applyBorder="1" applyAlignment="1">
      <alignment horizontal="right"/>
    </xf>
    <xf numFmtId="2" fontId="16" fillId="0" borderId="0" xfId="0" applyNumberFormat="1" applyFont="1" applyFill="1" applyAlignment="1">
      <alignment horizontal="right"/>
    </xf>
    <xf numFmtId="0" fontId="16" fillId="0" borderId="0" xfId="0" applyFont="1" applyBorder="1" applyAlignment="1">
      <alignment horizontal="center"/>
    </xf>
    <xf numFmtId="49" fontId="18" fillId="0" borderId="4" xfId="0" applyNumberFormat="1" applyFont="1" applyFill="1" applyBorder="1" applyAlignment="1">
      <alignment horizontal="center" vertical="top"/>
    </xf>
    <xf numFmtId="0" fontId="18" fillId="0" borderId="4" xfId="0" applyFont="1" applyFill="1" applyBorder="1" applyAlignment="1">
      <alignment horizontal="center"/>
    </xf>
    <xf numFmtId="4" fontId="16" fillId="0" borderId="0" xfId="1" applyNumberFormat="1" applyFont="1" applyAlignment="1" applyProtection="1">
      <alignment horizontal="left" vertical="top"/>
      <protection locked="0"/>
    </xf>
    <xf numFmtId="0" fontId="16" fillId="0" borderId="0" xfId="0" applyFont="1" applyAlignment="1" applyProtection="1">
      <alignment horizontal="left"/>
      <protection locked="0"/>
    </xf>
    <xf numFmtId="4" fontId="16" fillId="0" borderId="0" xfId="2" applyNumberFormat="1" applyFont="1" applyAlignment="1" applyProtection="1">
      <alignment vertical="top"/>
      <protection locked="0"/>
    </xf>
    <xf numFmtId="0" fontId="16" fillId="0" borderId="0" xfId="2" applyNumberFormat="1" applyFont="1" applyAlignment="1" applyProtection="1">
      <alignment horizontal="left" vertical="top"/>
    </xf>
    <xf numFmtId="4" fontId="18" fillId="0" borderId="0" xfId="1" applyNumberFormat="1" applyFont="1" applyAlignment="1" applyProtection="1">
      <alignment horizontal="left" vertical="top"/>
      <protection locked="0"/>
    </xf>
    <xf numFmtId="0" fontId="0" fillId="0" borderId="0" xfId="0" applyAlignment="1">
      <alignment vertical="top" wrapText="1"/>
    </xf>
    <xf numFmtId="49" fontId="16" fillId="0" borderId="0" xfId="0" applyNumberFormat="1" applyFont="1" applyAlignment="1">
      <alignment horizontal="center" vertical="top"/>
    </xf>
    <xf numFmtId="49" fontId="16" fillId="0" borderId="0" xfId="0" applyNumberFormat="1" applyFont="1" applyFill="1" applyAlignment="1" applyProtection="1">
      <alignment horizontal="center" vertical="top"/>
    </xf>
    <xf numFmtId="49" fontId="16" fillId="0" borderId="0" xfId="0" applyNumberFormat="1" applyFont="1" applyBorder="1" applyAlignment="1">
      <alignment horizontal="center" vertical="top"/>
    </xf>
    <xf numFmtId="0" fontId="18" fillId="0" borderId="0" xfId="0" applyFont="1" applyAlignment="1">
      <alignment horizontal="center" vertical="top"/>
    </xf>
    <xf numFmtId="3" fontId="21" fillId="0" borderId="0" xfId="0" applyNumberFormat="1" applyFont="1" applyFill="1" applyBorder="1" applyAlignment="1">
      <alignment horizontal="left" vertical="top"/>
    </xf>
    <xf numFmtId="168" fontId="19" fillId="0" borderId="0" xfId="0" applyNumberFormat="1" applyFont="1" applyFill="1" applyBorder="1" applyAlignment="1">
      <alignment horizontal="justify" vertical="top"/>
    </xf>
    <xf numFmtId="0" fontId="16" fillId="2" borderId="0" xfId="0" applyFont="1" applyFill="1"/>
    <xf numFmtId="167" fontId="19" fillId="0" borderId="0" xfId="0" applyNumberFormat="1" applyFont="1" applyFill="1" applyBorder="1" applyAlignment="1" applyProtection="1">
      <alignment horizontal="left" vertical="top" wrapText="1"/>
      <protection locked="0"/>
    </xf>
    <xf numFmtId="4" fontId="17" fillId="0" borderId="0" xfId="3" applyNumberFormat="1" applyFont="1" applyAlignment="1"/>
    <xf numFmtId="4" fontId="16" fillId="0" borderId="0" xfId="1" applyNumberFormat="1" applyFont="1" applyAlignment="1" applyProtection="1">
      <alignment horizontal="left" vertical="top" wrapText="1"/>
    </xf>
    <xf numFmtId="4" fontId="18" fillId="0" borderId="0" xfId="3" applyNumberFormat="1" applyFont="1" applyAlignment="1"/>
    <xf numFmtId="0" fontId="25" fillId="0" borderId="0" xfId="0" applyFont="1" applyAlignment="1">
      <alignment horizontal="justify" vertical="top"/>
    </xf>
    <xf numFmtId="49" fontId="16" fillId="0" borderId="4" xfId="0" applyNumberFormat="1" applyFont="1" applyFill="1" applyBorder="1" applyAlignment="1">
      <alignment horizontal="center" vertical="top"/>
    </xf>
    <xf numFmtId="0" fontId="16" fillId="0" borderId="4" xfId="0" applyFont="1" applyBorder="1"/>
    <xf numFmtId="0" fontId="16" fillId="0" borderId="4" xfId="0" applyFont="1" applyFill="1" applyBorder="1" applyAlignment="1">
      <alignment horizontal="center"/>
    </xf>
    <xf numFmtId="0" fontId="16" fillId="0" borderId="4" xfId="0" applyFont="1" applyFill="1" applyBorder="1" applyAlignment="1">
      <alignment horizontal="right"/>
    </xf>
    <xf numFmtId="49" fontId="16" fillId="0" borderId="4" xfId="0" applyNumberFormat="1" applyFont="1" applyBorder="1" applyAlignment="1">
      <alignment horizontal="center" vertical="top"/>
    </xf>
    <xf numFmtId="4" fontId="18" fillId="0" borderId="4" xfId="0" applyNumberFormat="1" applyFont="1" applyFill="1" applyBorder="1" applyAlignment="1" applyProtection="1">
      <alignment horizontal="right"/>
    </xf>
    <xf numFmtId="4" fontId="18" fillId="0" borderId="4" xfId="0" applyNumberFormat="1" applyFont="1" applyFill="1" applyBorder="1" applyAlignment="1" applyProtection="1">
      <alignment vertical="center"/>
    </xf>
    <xf numFmtId="0" fontId="16" fillId="0" borderId="4" xfId="0" applyFont="1" applyFill="1" applyBorder="1" applyAlignment="1">
      <alignment horizontal="center" vertical="top"/>
    </xf>
    <xf numFmtId="49" fontId="16" fillId="0" borderId="5" xfId="0" applyNumberFormat="1" applyFont="1" applyFill="1" applyBorder="1" applyAlignment="1">
      <alignment horizontal="center" vertical="top"/>
    </xf>
    <xf numFmtId="167" fontId="18" fillId="0" borderId="3" xfId="2" applyNumberFormat="1" applyFont="1" applyBorder="1" applyAlignment="1" applyProtection="1"/>
    <xf numFmtId="0" fontId="16" fillId="0" borderId="4" xfId="0" applyFont="1" applyFill="1" applyBorder="1" applyAlignment="1">
      <alignment horizontal="left" vertical="top" wrapText="1"/>
    </xf>
    <xf numFmtId="4" fontId="16" fillId="0" borderId="4" xfId="0" applyNumberFormat="1" applyFont="1" applyFill="1" applyBorder="1" applyAlignment="1">
      <alignment horizontal="right"/>
    </xf>
    <xf numFmtId="0" fontId="18" fillId="0" borderId="4" xfId="0" applyFont="1" applyFill="1" applyBorder="1"/>
    <xf numFmtId="0" fontId="16" fillId="0" borderId="4" xfId="0" applyFont="1" applyFill="1" applyBorder="1"/>
    <xf numFmtId="4" fontId="16" fillId="0" borderId="4" xfId="0" applyNumberFormat="1" applyFont="1" applyFill="1" applyBorder="1" applyAlignment="1" applyProtection="1">
      <alignment horizontal="left" wrapText="1"/>
    </xf>
    <xf numFmtId="4" fontId="16" fillId="0" borderId="4" xfId="0" applyNumberFormat="1" applyFont="1" applyFill="1" applyBorder="1" applyAlignment="1">
      <alignment horizontal="center"/>
    </xf>
    <xf numFmtId="4" fontId="16" fillId="0" borderId="4" xfId="0" applyNumberFormat="1" applyFont="1" applyFill="1" applyBorder="1" applyAlignment="1" applyProtection="1">
      <alignment vertical="top" wrapText="1"/>
    </xf>
    <xf numFmtId="4" fontId="16" fillId="0" borderId="4" xfId="0" applyNumberFormat="1" applyFont="1" applyFill="1" applyBorder="1" applyAlignment="1" applyProtection="1">
      <alignment horizontal="center"/>
    </xf>
    <xf numFmtId="0" fontId="16" fillId="0" borderId="4" xfId="0" applyFont="1" applyFill="1" applyBorder="1" applyAlignment="1">
      <alignment vertical="top" wrapText="1"/>
    </xf>
    <xf numFmtId="0" fontId="16" fillId="0" borderId="4" xfId="0" applyFont="1" applyFill="1" applyBorder="1" applyAlignment="1">
      <alignment wrapText="1"/>
    </xf>
    <xf numFmtId="49" fontId="16" fillId="0" borderId="4" xfId="0" applyNumberFormat="1" applyFont="1" applyFill="1" applyBorder="1" applyAlignment="1" applyProtection="1">
      <alignment horizontal="center" vertical="top"/>
    </xf>
    <xf numFmtId="4" fontId="16" fillId="0" borderId="4" xfId="4" applyNumberFormat="1" applyFont="1" applyFill="1" applyBorder="1" applyAlignment="1" applyProtection="1">
      <alignment vertical="top" wrapText="1"/>
    </xf>
    <xf numFmtId="4" fontId="16" fillId="0" borderId="4" xfId="4" applyNumberFormat="1" applyFont="1" applyFill="1" applyBorder="1" applyAlignment="1" applyProtection="1">
      <alignment horizontal="center"/>
    </xf>
    <xf numFmtId="4" fontId="16" fillId="0" borderId="0" xfId="2" applyNumberFormat="1" applyFont="1" applyAlignment="1" applyProtection="1"/>
    <xf numFmtId="4" fontId="16" fillId="0" borderId="0" xfId="2" applyNumberFormat="1" applyFont="1" applyAlignment="1" applyProtection="1">
      <alignment horizontal="center"/>
    </xf>
    <xf numFmtId="4" fontId="18" fillId="0" borderId="0" xfId="2" applyNumberFormat="1" applyFont="1" applyAlignment="1" applyProtection="1"/>
    <xf numFmtId="0" fontId="3" fillId="0" borderId="0" xfId="2" applyFont="1" applyAlignment="1" applyProtection="1">
      <protection locked="0"/>
    </xf>
    <xf numFmtId="49" fontId="18" fillId="0" borderId="0" xfId="2" applyNumberFormat="1" applyFont="1" applyAlignment="1" applyProtection="1"/>
    <xf numFmtId="0" fontId="18" fillId="0" borderId="0" xfId="2" applyFont="1" applyAlignment="1" applyProtection="1">
      <protection locked="0"/>
    </xf>
    <xf numFmtId="3" fontId="21" fillId="0" borderId="0" xfId="0" applyNumberFormat="1" applyFont="1" applyFill="1" applyBorder="1" applyAlignment="1">
      <alignment horizontal="right"/>
    </xf>
    <xf numFmtId="4" fontId="16" fillId="0" borderId="1" xfId="2" applyNumberFormat="1" applyFont="1" applyBorder="1" applyAlignment="1" applyProtection="1"/>
    <xf numFmtId="4" fontId="18" fillId="0" borderId="0" xfId="1" applyNumberFormat="1" applyFont="1" applyAlignment="1" applyProtection="1">
      <alignment horizontal="left"/>
    </xf>
    <xf numFmtId="0" fontId="16" fillId="0" borderId="4" xfId="0" applyFont="1" applyFill="1" applyBorder="1" applyAlignment="1">
      <alignment horizontal="left"/>
    </xf>
    <xf numFmtId="0" fontId="24" fillId="0" borderId="0" xfId="0" applyFont="1" applyAlignment="1">
      <alignment horizontal="left" vertical="top"/>
    </xf>
    <xf numFmtId="0" fontId="16" fillId="0" borderId="7" xfId="0" applyFont="1" applyBorder="1" applyAlignment="1">
      <alignment horizontal="center" vertical="top" wrapText="1"/>
    </xf>
    <xf numFmtId="0" fontId="16" fillId="0" borderId="8" xfId="0" applyFont="1" applyBorder="1" applyAlignment="1">
      <alignment horizontal="center" vertical="top" wrapText="1"/>
    </xf>
    <xf numFmtId="0" fontId="16" fillId="0" borderId="4" xfId="0" applyFont="1" applyBorder="1" applyAlignment="1">
      <alignment horizontal="center" vertical="top" wrapText="1"/>
    </xf>
    <xf numFmtId="0" fontId="16" fillId="0" borderId="6" xfId="0" applyFont="1" applyBorder="1" applyAlignment="1">
      <alignment horizontal="center" vertical="top" wrapText="1"/>
    </xf>
    <xf numFmtId="4" fontId="16" fillId="0" borderId="4" xfId="0" applyNumberFormat="1" applyFont="1" applyFill="1" applyBorder="1" applyAlignment="1" applyProtection="1">
      <alignment horizontal="left" vertical="top" wrapText="1"/>
    </xf>
    <xf numFmtId="4" fontId="16" fillId="0" borderId="4" xfId="0" applyNumberFormat="1" applyFont="1" applyFill="1" applyBorder="1" applyAlignment="1">
      <alignment horizontal="center" vertical="top"/>
    </xf>
    <xf numFmtId="4" fontId="16" fillId="0" borderId="4" xfId="0" applyNumberFormat="1" applyFont="1" applyFill="1" applyBorder="1" applyAlignment="1">
      <alignment horizontal="right" vertical="top"/>
    </xf>
    <xf numFmtId="4" fontId="16" fillId="0" borderId="4" xfId="0" applyNumberFormat="1" applyFont="1" applyFill="1" applyBorder="1" applyAlignment="1" applyProtection="1">
      <alignment horizontal="center" vertical="top"/>
    </xf>
    <xf numFmtId="0" fontId="16" fillId="0" borderId="4" xfId="0" applyFont="1" applyFill="1" applyBorder="1" applyAlignment="1">
      <alignment vertical="top"/>
    </xf>
    <xf numFmtId="0" fontId="16" fillId="0" borderId="4" xfId="0" applyFont="1" applyFill="1" applyBorder="1" applyAlignment="1">
      <alignment horizontal="right" vertical="top"/>
    </xf>
    <xf numFmtId="0" fontId="24" fillId="0" borderId="0" xfId="0" applyFont="1" applyAlignment="1">
      <alignment horizontal="left" vertical="top"/>
    </xf>
    <xf numFmtId="0" fontId="24" fillId="0" borderId="0" xfId="0" applyFont="1" applyFill="1" applyAlignment="1">
      <alignment horizontal="left" vertical="top"/>
    </xf>
    <xf numFmtId="0" fontId="16" fillId="3" borderId="0" xfId="0" applyFont="1" applyFill="1"/>
    <xf numFmtId="0" fontId="2" fillId="0" borderId="0" xfId="0" applyFont="1" applyFill="1" applyAlignment="1">
      <alignment vertical="top" wrapText="1"/>
    </xf>
    <xf numFmtId="0" fontId="16" fillId="0" borderId="7" xfId="0" applyFont="1" applyFill="1" applyBorder="1" applyAlignment="1">
      <alignment horizontal="center" vertical="top" wrapText="1"/>
    </xf>
    <xf numFmtId="0" fontId="16" fillId="0" borderId="0" xfId="0" applyFont="1" applyFill="1" applyBorder="1" applyAlignment="1">
      <alignment horizontal="center"/>
    </xf>
    <xf numFmtId="0" fontId="0" fillId="0" borderId="0" xfId="0" applyFill="1" applyAlignment="1">
      <alignment vertical="top" wrapText="1"/>
    </xf>
    <xf numFmtId="4" fontId="16" fillId="0" borderId="4" xfId="4" applyNumberFormat="1" applyFont="1" applyFill="1" applyBorder="1" applyAlignment="1" applyProtection="1">
      <alignment horizontal="right"/>
    </xf>
    <xf numFmtId="0" fontId="16" fillId="0" borderId="0" xfId="0" applyFont="1" applyFill="1" applyBorder="1" applyAlignment="1">
      <alignment horizontal="right"/>
    </xf>
    <xf numFmtId="0" fontId="16" fillId="0" borderId="0" xfId="0" applyFont="1" applyFill="1" applyAlignment="1">
      <alignment horizontal="right"/>
    </xf>
    <xf numFmtId="49" fontId="16" fillId="0" borderId="9" xfId="0" applyNumberFormat="1" applyFont="1" applyFill="1" applyBorder="1" applyAlignment="1">
      <alignment horizontal="center" vertical="top"/>
    </xf>
    <xf numFmtId="0" fontId="16" fillId="0" borderId="9" xfId="0" applyFont="1" applyFill="1" applyBorder="1" applyAlignment="1">
      <alignment horizontal="left" vertical="top" wrapText="1"/>
    </xf>
    <xf numFmtId="0" fontId="16" fillId="0" borderId="9" xfId="0" applyFont="1" applyFill="1" applyBorder="1" applyAlignment="1">
      <alignment horizontal="center"/>
    </xf>
    <xf numFmtId="4" fontId="16" fillId="0" borderId="9" xfId="0" applyNumberFormat="1" applyFont="1" applyFill="1" applyBorder="1" applyAlignment="1">
      <alignment horizontal="right"/>
    </xf>
    <xf numFmtId="0" fontId="16" fillId="2" borderId="1" xfId="0" applyFont="1" applyFill="1" applyBorder="1"/>
    <xf numFmtId="0" fontId="16" fillId="0" borderId="1" xfId="0" applyFont="1" applyBorder="1"/>
    <xf numFmtId="49" fontId="27" fillId="0" borderId="4" xfId="0" applyNumberFormat="1" applyFont="1" applyBorder="1" applyAlignment="1">
      <alignment horizontal="center" vertical="top"/>
    </xf>
    <xf numFmtId="4" fontId="27" fillId="0" borderId="4" xfId="0" applyNumberFormat="1" applyFont="1" applyBorder="1" applyAlignment="1">
      <alignment horizontal="left" vertical="top" wrapText="1"/>
    </xf>
    <xf numFmtId="0" fontId="27" fillId="0" borderId="10" xfId="0" applyFont="1" applyBorder="1"/>
    <xf numFmtId="49" fontId="27" fillId="0" borderId="8" xfId="0" applyNumberFormat="1" applyFont="1" applyBorder="1" applyAlignment="1">
      <alignment horizontal="center" vertical="top"/>
    </xf>
    <xf numFmtId="4" fontId="27" fillId="0" borderId="4" xfId="4" applyNumberFormat="1" applyFont="1" applyBorder="1" applyAlignment="1">
      <alignment horizontal="center"/>
    </xf>
    <xf numFmtId="49" fontId="27" fillId="0" borderId="12" xfId="0" applyNumberFormat="1" applyFont="1" applyBorder="1" applyAlignment="1">
      <alignment horizontal="center" vertical="top"/>
    </xf>
    <xf numFmtId="49" fontId="27" fillId="0" borderId="0" xfId="0" applyNumberFormat="1" applyFont="1" applyAlignment="1">
      <alignment horizontal="center" vertical="top"/>
    </xf>
    <xf numFmtId="4" fontId="27" fillId="0" borderId="0" xfId="4" applyNumberFormat="1" applyFont="1" applyAlignment="1">
      <alignment horizontal="center"/>
    </xf>
    <xf numFmtId="4" fontId="27" fillId="0" borderId="0" xfId="4" applyNumberFormat="1" applyFont="1"/>
    <xf numFmtId="4" fontId="27" fillId="0" borderId="10" xfId="4" applyNumberFormat="1" applyFont="1" applyBorder="1" applyAlignment="1">
      <alignment horizontal="center"/>
    </xf>
    <xf numFmtId="0" fontId="28" fillId="0" borderId="13" xfId="0" applyFont="1" applyBorder="1"/>
    <xf numFmtId="0" fontId="29" fillId="0" borderId="0" xfId="0" applyFont="1"/>
    <xf numFmtId="167" fontId="16" fillId="0" borderId="0" xfId="0" applyNumberFormat="1" applyFont="1"/>
    <xf numFmtId="4" fontId="16" fillId="0" borderId="0" xfId="0" applyNumberFormat="1" applyFont="1" applyFill="1" applyBorder="1" applyAlignment="1">
      <alignment horizontal="right"/>
    </xf>
    <xf numFmtId="49" fontId="5" fillId="0" borderId="0" xfId="0" applyNumberFormat="1" applyFont="1" applyAlignment="1"/>
    <xf numFmtId="4" fontId="5" fillId="0" borderId="0" xfId="1" applyNumberFormat="1" applyFont="1" applyAlignment="1" applyProtection="1">
      <alignment horizontal="left"/>
      <protection locked="0"/>
    </xf>
    <xf numFmtId="4" fontId="5" fillId="0" borderId="1" xfId="2" applyNumberFormat="1" applyFont="1" applyBorder="1" applyAlignment="1" applyProtection="1"/>
    <xf numFmtId="167" fontId="5" fillId="0" borderId="0" xfId="2" applyNumberFormat="1" applyFont="1" applyBorder="1" applyAlignment="1" applyProtection="1"/>
    <xf numFmtId="167" fontId="5" fillId="0" borderId="0" xfId="0" applyNumberFormat="1" applyFont="1" applyBorder="1"/>
    <xf numFmtId="167" fontId="5" fillId="0" borderId="1" xfId="0" applyNumberFormat="1" applyFont="1" applyBorder="1"/>
    <xf numFmtId="4" fontId="5" fillId="0" borderId="0" xfId="0" applyNumberFormat="1" applyFont="1" applyAlignment="1">
      <alignment horizontal="right" vertical="top"/>
    </xf>
    <xf numFmtId="0" fontId="24" fillId="0" borderId="0" xfId="0" applyFont="1" applyAlignment="1">
      <alignment horizontal="left" vertical="top"/>
    </xf>
    <xf numFmtId="49" fontId="16" fillId="0" borderId="0" xfId="0" applyNumberFormat="1" applyFont="1" applyAlignment="1">
      <alignment horizontal="left"/>
    </xf>
    <xf numFmtId="49" fontId="16" fillId="0" borderId="14" xfId="0" applyNumberFormat="1" applyFont="1" applyFill="1" applyBorder="1" applyAlignment="1">
      <alignment horizontal="center" vertical="top"/>
    </xf>
    <xf numFmtId="4" fontId="16" fillId="0" borderId="14" xfId="0" applyNumberFormat="1" applyFont="1" applyFill="1" applyBorder="1" applyAlignment="1" applyProtection="1">
      <alignment horizontal="left" vertical="top" wrapText="1"/>
    </xf>
    <xf numFmtId="4" fontId="16" fillId="0" borderId="14" xfId="0" applyNumberFormat="1" applyFont="1" applyFill="1" applyBorder="1" applyAlignment="1">
      <alignment horizontal="center" vertical="top"/>
    </xf>
    <xf numFmtId="4" fontId="16" fillId="0" borderId="14" xfId="0" applyNumberFormat="1" applyFont="1" applyFill="1" applyBorder="1" applyAlignment="1">
      <alignment horizontal="right" vertical="top"/>
    </xf>
    <xf numFmtId="0" fontId="16" fillId="0" borderId="14" xfId="0" applyFont="1" applyFill="1" applyBorder="1" applyAlignment="1">
      <alignment vertical="top"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top"/>
    </xf>
    <xf numFmtId="49" fontId="30" fillId="0" borderId="4" xfId="0" applyNumberFormat="1" applyFont="1" applyFill="1" applyBorder="1" applyAlignment="1">
      <alignment horizontal="center" vertical="top"/>
    </xf>
    <xf numFmtId="0" fontId="30" fillId="0" borderId="0" xfId="0" applyFont="1"/>
    <xf numFmtId="0" fontId="16" fillId="0" borderId="0" xfId="0" applyFont="1" applyFill="1" applyBorder="1"/>
    <xf numFmtId="49" fontId="30" fillId="0" borderId="5" xfId="0" applyNumberFormat="1" applyFont="1" applyFill="1" applyBorder="1" applyAlignment="1">
      <alignment horizontal="center" vertical="top"/>
    </xf>
    <xf numFmtId="0" fontId="2" fillId="0" borderId="0" xfId="0" applyFont="1"/>
    <xf numFmtId="4" fontId="30" fillId="0" borderId="0" xfId="0" applyNumberFormat="1" applyFont="1"/>
    <xf numFmtId="49" fontId="5" fillId="0" borderId="4" xfId="0" applyNumberFormat="1" applyFont="1" applyFill="1" applyBorder="1" applyAlignment="1">
      <alignment horizontal="center" vertical="top"/>
    </xf>
    <xf numFmtId="4" fontId="16" fillId="0" borderId="9" xfId="0" applyNumberFormat="1" applyFont="1" applyFill="1" applyBorder="1" applyAlignment="1">
      <alignment horizontal="center"/>
    </xf>
    <xf numFmtId="49" fontId="34" fillId="0" borderId="0" xfId="0" applyNumberFormat="1" applyFont="1" applyFill="1" applyBorder="1" applyAlignment="1">
      <alignment horizontal="center" vertical="top"/>
    </xf>
    <xf numFmtId="0" fontId="35" fillId="0" borderId="0" xfId="0" applyFont="1" applyFill="1" applyBorder="1" applyAlignment="1">
      <alignment horizontal="left" vertical="top" wrapText="1"/>
    </xf>
    <xf numFmtId="0" fontId="36" fillId="0" borderId="0" xfId="0" applyFont="1" applyFill="1" applyBorder="1" applyAlignment="1">
      <alignment horizontal="center"/>
    </xf>
    <xf numFmtId="4" fontId="36" fillId="0" borderId="0" xfId="0" applyNumberFormat="1" applyFont="1" applyFill="1" applyBorder="1" applyAlignment="1" applyProtection="1">
      <alignment horizontal="center"/>
      <protection locked="0"/>
    </xf>
    <xf numFmtId="4" fontId="36" fillId="0" borderId="0" xfId="0" applyNumberFormat="1" applyFont="1" applyFill="1" applyBorder="1" applyAlignment="1">
      <alignment horizontal="center"/>
    </xf>
    <xf numFmtId="0" fontId="36" fillId="0" borderId="0" xfId="0" applyFont="1" applyFill="1" applyBorder="1" applyAlignment="1">
      <alignment horizontal="left" vertical="top" wrapText="1"/>
    </xf>
    <xf numFmtId="0" fontId="36" fillId="0" borderId="15" xfId="0" applyFont="1" applyFill="1" applyBorder="1" applyAlignment="1">
      <alignment horizontal="left" vertical="top" wrapText="1"/>
    </xf>
    <xf numFmtId="0" fontId="36" fillId="0" borderId="15" xfId="0" applyFont="1" applyFill="1" applyBorder="1" applyAlignment="1">
      <alignment horizontal="center"/>
    </xf>
    <xf numFmtId="4" fontId="36" fillId="0" borderId="15" xfId="0" applyNumberFormat="1" applyFont="1" applyFill="1" applyBorder="1" applyAlignment="1">
      <alignment horizontal="center"/>
    </xf>
    <xf numFmtId="0" fontId="31" fillId="0" borderId="0" xfId="0" applyFont="1"/>
    <xf numFmtId="3" fontId="16" fillId="0" borderId="4" xfId="0" applyNumberFormat="1" applyFont="1" applyFill="1" applyBorder="1" applyAlignment="1">
      <alignment horizontal="center"/>
    </xf>
    <xf numFmtId="0" fontId="16" fillId="0" borderId="10" xfId="0" applyFont="1" applyFill="1" applyBorder="1" applyAlignment="1">
      <alignment horizontal="center"/>
    </xf>
    <xf numFmtId="49" fontId="16" fillId="0" borderId="7" xfId="0" applyNumberFormat="1" applyFont="1" applyFill="1" applyBorder="1" applyAlignment="1">
      <alignment horizontal="center" vertical="top"/>
    </xf>
    <xf numFmtId="0" fontId="0" fillId="0" borderId="0" xfId="0" applyAlignment="1">
      <alignment horizontal="center" vertical="top" wrapText="1"/>
    </xf>
    <xf numFmtId="4" fontId="18" fillId="0" borderId="4" xfId="0" applyNumberFormat="1" applyFont="1" applyFill="1" applyBorder="1" applyAlignment="1" applyProtection="1">
      <alignment horizontal="center"/>
    </xf>
    <xf numFmtId="4" fontId="18" fillId="0" borderId="0" xfId="0" applyNumberFormat="1" applyFont="1" applyFill="1" applyAlignment="1" applyProtection="1">
      <alignment horizontal="center"/>
    </xf>
    <xf numFmtId="0" fontId="24" fillId="0" borderId="0" xfId="0" applyFont="1" applyAlignment="1">
      <alignment horizontal="center" vertical="top"/>
    </xf>
    <xf numFmtId="4" fontId="16" fillId="0" borderId="0" xfId="0" applyNumberFormat="1" applyFont="1" applyFill="1" applyAlignment="1" applyProtection="1">
      <alignment horizontal="center"/>
    </xf>
    <xf numFmtId="2" fontId="16" fillId="0" borderId="0" xfId="0" applyNumberFormat="1" applyFont="1" applyFill="1" applyAlignment="1">
      <alignment horizontal="center"/>
    </xf>
    <xf numFmtId="4" fontId="16" fillId="0" borderId="11" xfId="0" applyNumberFormat="1" applyFont="1" applyFill="1" applyBorder="1" applyAlignment="1">
      <alignment horizontal="center"/>
    </xf>
    <xf numFmtId="4" fontId="16" fillId="0" borderId="12" xfId="0" applyNumberFormat="1" applyFont="1" applyFill="1" applyBorder="1" applyAlignment="1" applyProtection="1">
      <alignment horizontal="left" vertical="top" wrapText="1"/>
    </xf>
    <xf numFmtId="0" fontId="16" fillId="0" borderId="14" xfId="0" applyFont="1" applyFill="1" applyBorder="1"/>
    <xf numFmtId="0" fontId="16" fillId="0" borderId="12" xfId="0" applyFont="1" applyFill="1" applyBorder="1" applyAlignment="1">
      <alignment horizontal="center"/>
    </xf>
    <xf numFmtId="169" fontId="16" fillId="0" borderId="12" xfId="0" applyNumberFormat="1" applyFont="1" applyFill="1" applyBorder="1" applyAlignment="1">
      <alignment horizontal="center"/>
    </xf>
    <xf numFmtId="4" fontId="5" fillId="0" borderId="14" xfId="0" applyNumberFormat="1" applyFont="1" applyFill="1" applyBorder="1" applyAlignment="1">
      <alignment vertical="top" wrapText="1"/>
    </xf>
    <xf numFmtId="0" fontId="3" fillId="0" borderId="14" xfId="0" applyFont="1" applyFill="1" applyBorder="1"/>
    <xf numFmtId="0" fontId="3" fillId="0" borderId="12" xfId="0" applyFont="1" applyFill="1" applyBorder="1" applyAlignment="1">
      <alignment horizontal="center"/>
    </xf>
    <xf numFmtId="4" fontId="5" fillId="0" borderId="14" xfId="0" applyNumberFormat="1" applyFont="1" applyFill="1" applyBorder="1" applyAlignment="1">
      <alignment horizontal="center"/>
    </xf>
    <xf numFmtId="169" fontId="5" fillId="0" borderId="12" xfId="0" applyNumberFormat="1" applyFont="1" applyFill="1" applyBorder="1" applyAlignment="1">
      <alignment horizontal="center"/>
    </xf>
    <xf numFmtId="0" fontId="2" fillId="0" borderId="13" xfId="0" applyFont="1" applyBorder="1"/>
    <xf numFmtId="0" fontId="2" fillId="0" borderId="13" xfId="0" applyFont="1" applyBorder="1" applyAlignment="1">
      <alignment horizontal="center"/>
    </xf>
    <xf numFmtId="0" fontId="2" fillId="0" borderId="0" xfId="0" applyFont="1" applyAlignment="1">
      <alignment horizontal="center"/>
    </xf>
    <xf numFmtId="0" fontId="27" fillId="0" borderId="11" xfId="0" applyFont="1" applyBorder="1" applyAlignment="1">
      <alignment horizontal="center"/>
    </xf>
    <xf numFmtId="169" fontId="27" fillId="0" borderId="11" xfId="4" applyNumberFormat="1" applyFont="1" applyBorder="1" applyAlignment="1">
      <alignment horizontal="center"/>
    </xf>
    <xf numFmtId="169" fontId="27" fillId="0" borderId="0" xfId="4" applyNumberFormat="1" applyFont="1" applyAlignment="1">
      <alignment horizontal="center"/>
    </xf>
    <xf numFmtId="169" fontId="27" fillId="0" borderId="4" xfId="4" applyNumberFormat="1" applyFont="1" applyBorder="1" applyAlignment="1">
      <alignment horizontal="center"/>
    </xf>
    <xf numFmtId="0" fontId="5" fillId="0" borderId="4" xfId="0" applyFont="1" applyFill="1" applyBorder="1" applyAlignment="1">
      <alignment horizontal="left" vertical="top" wrapText="1"/>
    </xf>
    <xf numFmtId="0" fontId="5" fillId="0" borderId="4" xfId="0" applyFont="1" applyFill="1" applyBorder="1" applyAlignment="1">
      <alignment horizontal="center"/>
    </xf>
    <xf numFmtId="4" fontId="5" fillId="0" borderId="9" xfId="0" applyNumberFormat="1" applyFont="1" applyFill="1" applyBorder="1" applyAlignment="1">
      <alignment horizontal="center"/>
    </xf>
    <xf numFmtId="0" fontId="30" fillId="2" borderId="0" xfId="0" applyFont="1" applyFill="1"/>
    <xf numFmtId="49" fontId="27" fillId="0" borderId="7" xfId="0" applyNumberFormat="1" applyFont="1" applyBorder="1" applyAlignment="1">
      <alignment horizontal="center" vertical="top"/>
    </xf>
    <xf numFmtId="0" fontId="31" fillId="0" borderId="0" xfId="0" applyFont="1" applyBorder="1"/>
    <xf numFmtId="4" fontId="37" fillId="0" borderId="0" xfId="0" applyNumberFormat="1" applyFont="1" applyFill="1" applyBorder="1"/>
    <xf numFmtId="0" fontId="29" fillId="0" borderId="0" xfId="0" applyFont="1" applyFill="1" applyBorder="1"/>
    <xf numFmtId="0" fontId="30" fillId="0" borderId="0" xfId="0" applyFont="1" applyBorder="1"/>
    <xf numFmtId="164" fontId="0" fillId="0" borderId="0" xfId="0" applyNumberFormat="1" applyAlignment="1">
      <alignment vertical="top" wrapText="1"/>
    </xf>
    <xf numFmtId="164" fontId="16" fillId="0" borderId="0" xfId="0" applyNumberFormat="1" applyFont="1" applyFill="1"/>
    <xf numFmtId="164" fontId="16" fillId="0" borderId="0" xfId="0" applyNumberFormat="1" applyFont="1"/>
    <xf numFmtId="164" fontId="16" fillId="0" borderId="4" xfId="0" applyNumberFormat="1" applyFont="1" applyBorder="1" applyAlignment="1">
      <alignment horizontal="center" vertical="top" wrapText="1"/>
    </xf>
    <xf numFmtId="164" fontId="16" fillId="0" borderId="4" xfId="0" applyNumberFormat="1" applyFont="1" applyFill="1" applyBorder="1"/>
    <xf numFmtId="164" fontId="16" fillId="0" borderId="14" xfId="0" applyNumberFormat="1" applyFont="1" applyFill="1" applyBorder="1" applyAlignment="1" applyProtection="1">
      <alignment vertical="top"/>
      <protection locked="0"/>
    </xf>
    <xf numFmtId="164" fontId="16" fillId="0" borderId="14" xfId="0" applyNumberFormat="1" applyFont="1" applyFill="1" applyBorder="1" applyAlignment="1">
      <alignment vertical="top"/>
    </xf>
    <xf numFmtId="164" fontId="16" fillId="0" borderId="4" xfId="0" applyNumberFormat="1" applyFont="1" applyFill="1" applyBorder="1" applyAlignment="1" applyProtection="1">
      <alignment vertical="top"/>
      <protection locked="0"/>
    </xf>
    <xf numFmtId="164" fontId="16" fillId="0" borderId="4" xfId="0" applyNumberFormat="1" applyFont="1" applyFill="1" applyBorder="1" applyAlignment="1">
      <alignment vertical="top"/>
    </xf>
    <xf numFmtId="164" fontId="16" fillId="0" borderId="4" xfId="0" applyNumberFormat="1" applyFont="1" applyFill="1" applyBorder="1" applyProtection="1">
      <protection locked="0"/>
    </xf>
    <xf numFmtId="164" fontId="16" fillId="0" borderId="4" xfId="0" applyNumberFormat="1" applyFont="1" applyFill="1" applyBorder="1" applyAlignment="1" applyProtection="1"/>
    <xf numFmtId="164" fontId="16" fillId="0" borderId="14" xfId="0" applyNumberFormat="1" applyFont="1" applyFill="1" applyBorder="1" applyAlignment="1" applyProtection="1">
      <alignment vertical="top"/>
    </xf>
    <xf numFmtId="164" fontId="18" fillId="0" borderId="4" xfId="0" applyNumberFormat="1" applyFont="1" applyFill="1" applyBorder="1"/>
    <xf numFmtId="164" fontId="16" fillId="0" borderId="0" xfId="0" applyNumberFormat="1" applyFont="1" applyProtection="1">
      <protection locked="0"/>
    </xf>
    <xf numFmtId="164" fontId="16" fillId="0" borderId="0" xfId="0" applyNumberFormat="1" applyFont="1" applyFill="1" applyProtection="1">
      <protection locked="0"/>
    </xf>
    <xf numFmtId="164" fontId="16" fillId="0" borderId="0" xfId="0" applyNumberFormat="1" applyFont="1" applyBorder="1"/>
    <xf numFmtId="164" fontId="0" fillId="0" borderId="0" xfId="0" applyNumberFormat="1" applyAlignment="1">
      <alignment horizontal="right" vertical="top" wrapText="1"/>
    </xf>
    <xf numFmtId="164" fontId="16" fillId="0" borderId="0" xfId="0" applyNumberFormat="1" applyFont="1" applyFill="1" applyAlignment="1">
      <alignment horizontal="right"/>
    </xf>
    <xf numFmtId="164" fontId="16" fillId="0" borderId="4" xfId="0" applyNumberFormat="1" applyFont="1" applyBorder="1" applyAlignment="1">
      <alignment horizontal="right"/>
    </xf>
    <xf numFmtId="164" fontId="16" fillId="0" borderId="4" xfId="0" applyNumberFormat="1" applyFont="1" applyBorder="1"/>
    <xf numFmtId="164" fontId="18" fillId="0" borderId="4" xfId="0" applyNumberFormat="1" applyFont="1" applyBorder="1" applyAlignment="1">
      <alignment horizontal="right"/>
    </xf>
    <xf numFmtId="164" fontId="18" fillId="0" borderId="4" xfId="0" applyNumberFormat="1" applyFont="1" applyBorder="1"/>
    <xf numFmtId="164" fontId="16" fillId="0" borderId="0" xfId="0" applyNumberFormat="1" applyFont="1" applyFill="1" applyAlignment="1" applyProtection="1">
      <alignment horizontal="right"/>
    </xf>
    <xf numFmtId="164" fontId="24" fillId="0" borderId="0" xfId="0" applyNumberFormat="1" applyFont="1" applyAlignment="1">
      <alignment horizontal="right" vertical="top"/>
    </xf>
    <xf numFmtId="164" fontId="24" fillId="0" borderId="0" xfId="0" applyNumberFormat="1" applyFont="1" applyAlignment="1">
      <alignment horizontal="left" vertical="top"/>
    </xf>
    <xf numFmtId="164" fontId="16" fillId="0" borderId="7" xfId="0" applyNumberFormat="1" applyFont="1" applyBorder="1" applyAlignment="1">
      <alignment horizontal="right" vertical="top" wrapText="1"/>
    </xf>
    <xf numFmtId="164" fontId="16" fillId="0" borderId="7" xfId="0" applyNumberFormat="1" applyFont="1" applyBorder="1" applyAlignment="1">
      <alignment horizontal="center" vertical="top" wrapText="1"/>
    </xf>
    <xf numFmtId="164" fontId="16" fillId="0" borderId="4" xfId="0" applyNumberFormat="1" applyFont="1" applyFill="1" applyBorder="1" applyAlignment="1">
      <alignment horizontal="right"/>
    </xf>
    <xf numFmtId="164" fontId="16" fillId="0" borderId="4" xfId="0" applyNumberFormat="1" applyFont="1" applyFill="1" applyBorder="1" applyAlignment="1" applyProtection="1">
      <alignment horizontal="right"/>
      <protection locked="0"/>
    </xf>
    <xf numFmtId="164" fontId="16" fillId="0" borderId="12" xfId="0" applyNumberFormat="1" applyFont="1" applyFill="1" applyBorder="1" applyAlignment="1">
      <alignment horizontal="right"/>
    </xf>
    <xf numFmtId="164" fontId="16" fillId="0" borderId="12" xfId="0" applyNumberFormat="1" applyFont="1" applyFill="1" applyBorder="1"/>
    <xf numFmtId="164" fontId="3" fillId="0" borderId="12" xfId="0" applyNumberFormat="1" applyFont="1" applyFill="1" applyBorder="1" applyAlignment="1">
      <alignment horizontal="right"/>
    </xf>
    <xf numFmtId="164" fontId="3" fillId="0" borderId="12" xfId="0" applyNumberFormat="1" applyFont="1" applyFill="1" applyBorder="1"/>
    <xf numFmtId="164" fontId="5" fillId="0" borderId="12" xfId="0" applyNumberFormat="1" applyFont="1" applyFill="1" applyBorder="1" applyAlignment="1">
      <alignment horizontal="right"/>
    </xf>
    <xf numFmtId="164" fontId="5" fillId="0" borderId="12" xfId="0" applyNumberFormat="1" applyFont="1" applyFill="1" applyBorder="1"/>
    <xf numFmtId="164" fontId="2" fillId="0" borderId="13" xfId="0" applyNumberFormat="1" applyFont="1" applyBorder="1" applyAlignment="1">
      <alignment horizontal="right"/>
    </xf>
    <xf numFmtId="164" fontId="2" fillId="0" borderId="13" xfId="0" applyNumberFormat="1" applyFont="1" applyBorder="1"/>
    <xf numFmtId="164" fontId="2" fillId="0" borderId="0" xfId="0" applyNumberFormat="1" applyFont="1" applyAlignment="1">
      <alignment horizontal="right"/>
    </xf>
    <xf numFmtId="164" fontId="2" fillId="0" borderId="0" xfId="0" applyNumberFormat="1" applyFont="1"/>
    <xf numFmtId="164" fontId="27" fillId="0" borderId="11" xfId="0" applyNumberFormat="1" applyFont="1" applyBorder="1" applyAlignment="1">
      <alignment horizontal="right"/>
    </xf>
    <xf numFmtId="164" fontId="27" fillId="0" borderId="6" xfId="0" applyNumberFormat="1" applyFont="1" applyBorder="1"/>
    <xf numFmtId="164" fontId="24" fillId="0" borderId="11" xfId="0" applyNumberFormat="1" applyFont="1" applyBorder="1" applyAlignment="1" applyProtection="1">
      <alignment horizontal="right"/>
      <protection locked="0"/>
    </xf>
    <xf numFmtId="164" fontId="24" fillId="0" borderId="6" xfId="0" applyNumberFormat="1" applyFont="1" applyBorder="1" applyAlignment="1" applyProtection="1">
      <alignment horizontal="right"/>
      <protection locked="0"/>
    </xf>
    <xf numFmtId="164" fontId="27" fillId="0" borderId="0" xfId="4" applyNumberFormat="1" applyFont="1" applyAlignment="1">
      <alignment horizontal="right"/>
    </xf>
    <xf numFmtId="164" fontId="27" fillId="0" borderId="0" xfId="4" applyNumberFormat="1" applyFont="1"/>
    <xf numFmtId="164" fontId="27" fillId="0" borderId="11" xfId="4" applyNumberFormat="1" applyFont="1" applyBorder="1" applyAlignment="1">
      <alignment horizontal="right"/>
    </xf>
    <xf numFmtId="164" fontId="27" fillId="0" borderId="6" xfId="4" applyNumberFormat="1" applyFont="1" applyBorder="1"/>
    <xf numFmtId="164" fontId="24" fillId="0" borderId="4" xfId="0" applyNumberFormat="1" applyFont="1" applyBorder="1" applyAlignment="1" applyProtection="1">
      <alignment horizontal="right"/>
      <protection locked="0"/>
    </xf>
    <xf numFmtId="164" fontId="5" fillId="0" borderId="9" xfId="0" applyNumberFormat="1" applyFont="1" applyFill="1" applyBorder="1" applyAlignment="1" applyProtection="1">
      <alignment horizontal="right"/>
      <protection locked="0"/>
    </xf>
    <xf numFmtId="164" fontId="5" fillId="0" borderId="9" xfId="0" applyNumberFormat="1" applyFont="1" applyFill="1" applyBorder="1"/>
    <xf numFmtId="164" fontId="36" fillId="0" borderId="0" xfId="0" applyNumberFormat="1" applyFont="1" applyFill="1" applyBorder="1" applyAlignment="1">
      <alignment horizontal="right"/>
    </xf>
    <xf numFmtId="164" fontId="36" fillId="0" borderId="0" xfId="0" applyNumberFormat="1" applyFont="1" applyFill="1" applyBorder="1" applyAlignment="1" applyProtection="1">
      <alignment horizontal="right"/>
      <protection locked="0"/>
    </xf>
    <xf numFmtId="164" fontId="36" fillId="0" borderId="0" xfId="0" applyNumberFormat="1" applyFont="1" applyFill="1" applyBorder="1"/>
    <xf numFmtId="164" fontId="16" fillId="0" borderId="11" xfId="0" applyNumberFormat="1" applyFont="1" applyFill="1" applyBorder="1" applyAlignment="1" applyProtection="1">
      <alignment horizontal="right"/>
      <protection locked="0"/>
    </xf>
    <xf numFmtId="164" fontId="16" fillId="0" borderId="6" xfId="0" applyNumberFormat="1" applyFont="1" applyFill="1" applyBorder="1"/>
    <xf numFmtId="164" fontId="16" fillId="0" borderId="9" xfId="0" applyNumberFormat="1" applyFont="1" applyFill="1" applyBorder="1" applyAlignment="1" applyProtection="1">
      <alignment horizontal="right"/>
      <protection locked="0"/>
    </xf>
    <xf numFmtId="164" fontId="16" fillId="0" borderId="9" xfId="0" applyNumberFormat="1" applyFont="1" applyFill="1" applyBorder="1"/>
    <xf numFmtId="164" fontId="16" fillId="0" borderId="10" xfId="0" applyNumberFormat="1" applyFont="1" applyFill="1" applyBorder="1"/>
    <xf numFmtId="164" fontId="18" fillId="0" borderId="10" xfId="0" applyNumberFormat="1" applyFont="1" applyFill="1" applyBorder="1"/>
    <xf numFmtId="164" fontId="16" fillId="0" borderId="0" xfId="0" applyNumberFormat="1" applyFont="1" applyFill="1" applyAlignment="1" applyProtection="1">
      <alignment horizontal="right"/>
      <protection locked="0"/>
    </xf>
    <xf numFmtId="164" fontId="16" fillId="0" borderId="0" xfId="0" applyNumberFormat="1" applyFont="1" applyAlignment="1">
      <alignment horizontal="right"/>
    </xf>
    <xf numFmtId="164" fontId="16" fillId="0" borderId="0" xfId="0" applyNumberFormat="1" applyFont="1" applyBorder="1" applyAlignment="1">
      <alignment horizontal="right"/>
    </xf>
    <xf numFmtId="164" fontId="16" fillId="0" borderId="0" xfId="0" applyNumberFormat="1" applyFont="1" applyFill="1" applyAlignment="1" applyProtection="1">
      <alignment horizontal="left"/>
    </xf>
    <xf numFmtId="164" fontId="16" fillId="0" borderId="9" xfId="0" applyNumberFormat="1" applyFont="1" applyFill="1" applyBorder="1" applyProtection="1">
      <protection locked="0"/>
    </xf>
    <xf numFmtId="4" fontId="17" fillId="0" borderId="0" xfId="2" applyNumberFormat="1" applyFont="1" applyAlignment="1" applyProtection="1">
      <alignment horizontal="center"/>
    </xf>
    <xf numFmtId="0" fontId="14" fillId="0" borderId="0" xfId="0" applyFont="1" applyAlignment="1">
      <alignment horizontal="left" wrapText="1"/>
    </xf>
    <xf numFmtId="49" fontId="28" fillId="0" borderId="0" xfId="7" applyNumberFormat="1" applyFont="1" applyFill="1" applyAlignment="1">
      <alignment horizontal="left" vertical="top" wrapText="1"/>
    </xf>
    <xf numFmtId="0" fontId="16" fillId="0" borderId="10" xfId="0" applyFont="1" applyFill="1" applyBorder="1" applyAlignment="1">
      <alignment horizontal="left" vertical="top" wrapText="1"/>
    </xf>
    <xf numFmtId="0" fontId="16" fillId="0" borderId="11" xfId="0" applyFont="1" applyFill="1" applyBorder="1" applyAlignment="1">
      <alignment horizontal="left" vertical="top" wrapText="1"/>
    </xf>
    <xf numFmtId="0" fontId="16" fillId="0" borderId="6" xfId="0" applyFont="1" applyFill="1" applyBorder="1" applyAlignment="1">
      <alignment horizontal="left" vertical="top" wrapText="1"/>
    </xf>
    <xf numFmtId="0" fontId="24" fillId="0" borderId="0" xfId="0" applyFont="1" applyAlignment="1">
      <alignment horizontal="left" vertical="top" wrapText="1"/>
    </xf>
    <xf numFmtId="0" fontId="24" fillId="0" borderId="0" xfId="0" applyFont="1" applyAlignment="1">
      <alignment horizontal="left" vertical="top"/>
    </xf>
    <xf numFmtId="49" fontId="16" fillId="0" borderId="7" xfId="0" applyNumberFormat="1" applyFont="1" applyFill="1" applyBorder="1" applyAlignment="1">
      <alignment horizontal="center" vertical="top"/>
    </xf>
    <xf numFmtId="49" fontId="16" fillId="0" borderId="14" xfId="0" applyNumberFormat="1" applyFont="1" applyFill="1" applyBorder="1" applyAlignment="1">
      <alignment horizontal="center" vertical="top"/>
    </xf>
    <xf numFmtId="49" fontId="16" fillId="0" borderId="9" xfId="0" applyNumberFormat="1" applyFont="1" applyFill="1" applyBorder="1" applyAlignment="1">
      <alignment horizontal="center" vertical="top"/>
    </xf>
    <xf numFmtId="0" fontId="24" fillId="0" borderId="0" xfId="0" applyFont="1" applyFill="1" applyAlignment="1">
      <alignment horizontal="left" vertical="top" wrapText="1"/>
    </xf>
    <xf numFmtId="0" fontId="24" fillId="0" borderId="0" xfId="0" applyFont="1" applyFill="1" applyAlignment="1">
      <alignment horizontal="left" vertical="top"/>
    </xf>
  </cellXfs>
  <cellStyles count="8">
    <cellStyle name="Navadno" xfId="0" builtinId="0"/>
    <cellStyle name="Navadno 2" xfId="6" xr:uid="{00000000-0005-0000-0000-000001000000}"/>
    <cellStyle name="Navadno_JN 31 grad-2000 disketa" xfId="2" xr:uid="{00000000-0005-0000-0000-000002000000}"/>
    <cellStyle name="Navadno_JN 74grad vodovod" xfId="3" xr:uid="{00000000-0005-0000-0000-000003000000}"/>
    <cellStyle name="Normal 2" xfId="5" xr:uid="{00000000-0005-0000-0000-000004000000}"/>
    <cellStyle name="Normal 3 2" xfId="7" xr:uid="{00000000-0005-0000-0000-000005000000}"/>
    <cellStyle name="Normal_kanal S1" xfId="4" xr:uid="{00000000-0005-0000-0000-000006000000}"/>
    <cellStyle name="Vejica" xfId="1" builtinId="3"/>
  </cellStyles>
  <dxfs count="0"/>
  <tableStyles count="0" defaultTableStyle="TableStyleMedium9" defaultPivotStyle="PivotStyleLight16"/>
  <colors>
    <mruColors>
      <color rgb="FFFFFF00"/>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1:J929"/>
  <sheetViews>
    <sheetView tabSelected="1" view="pageBreakPreview" topLeftCell="A7" zoomScaleSheetLayoutView="100" workbookViewId="0">
      <selection activeCell="C27" sqref="C27"/>
    </sheetView>
  </sheetViews>
  <sheetFormatPr defaultColWidth="9.33203125" defaultRowHeight="13.5" customHeight="1"/>
  <cols>
    <col min="1" max="1" width="9.6640625" style="10" customWidth="1"/>
    <col min="2" max="2" width="7.1640625" style="11" customWidth="1"/>
    <col min="3" max="3" width="61.5" style="12" customWidth="1"/>
    <col min="4" max="4" width="21.1640625" style="12" customWidth="1"/>
    <col min="5" max="6" width="9.33203125" style="13"/>
    <col min="7" max="16384" width="9.33203125" style="12"/>
  </cols>
  <sheetData>
    <row r="1" spans="1:4" s="3" customFormat="1" ht="13.5" customHeight="1">
      <c r="A1" s="39"/>
      <c r="B1" s="39"/>
      <c r="C1" s="40"/>
      <c r="D1" s="40"/>
    </row>
    <row r="2" spans="1:4" s="3" customFormat="1" ht="13.5" customHeight="1">
      <c r="A2" s="39"/>
      <c r="B2" s="39"/>
      <c r="C2" s="40"/>
      <c r="D2" s="40"/>
    </row>
    <row r="3" spans="1:4" s="3" customFormat="1" ht="13.5" customHeight="1">
      <c r="A3" s="39"/>
      <c r="B3" s="39"/>
      <c r="C3" s="40"/>
      <c r="D3" s="40"/>
    </row>
    <row r="4" spans="1:4" s="3" customFormat="1" ht="13.5" customHeight="1">
      <c r="A4" s="39"/>
      <c r="B4" s="39"/>
      <c r="C4" s="40"/>
      <c r="D4" s="40"/>
    </row>
    <row r="5" spans="1:4" s="3" customFormat="1" ht="19.899999999999999" customHeight="1">
      <c r="A5" s="39"/>
      <c r="B5" s="104"/>
      <c r="D5" s="104"/>
    </row>
    <row r="6" spans="1:4" s="3" customFormat="1" ht="13.5" customHeight="1">
      <c r="D6" s="40"/>
    </row>
    <row r="7" spans="1:4" s="3" customFormat="1" ht="13.5" customHeight="1">
      <c r="A7" s="39"/>
      <c r="B7" s="39"/>
      <c r="C7" s="40"/>
      <c r="D7" s="40"/>
    </row>
    <row r="8" spans="1:4" s="3" customFormat="1" ht="13.5" customHeight="1">
      <c r="D8" s="40"/>
    </row>
    <row r="9" spans="1:4" s="3" customFormat="1" ht="13.5" customHeight="1">
      <c r="D9" s="40"/>
    </row>
    <row r="10" spans="1:4" s="3" customFormat="1" ht="13.5" customHeight="1">
      <c r="D10" s="40"/>
    </row>
    <row r="11" spans="1:4" s="5" customFormat="1" ht="12.75">
      <c r="D11" s="44"/>
    </row>
    <row r="12" spans="1:4" s="5" customFormat="1" ht="13.5" customHeight="1">
      <c r="D12" s="44"/>
    </row>
    <row r="13" spans="1:4" s="5" customFormat="1" ht="12.75">
      <c r="D13" s="44"/>
    </row>
    <row r="14" spans="1:4" s="5" customFormat="1" ht="13.5" customHeight="1">
      <c r="D14" s="44"/>
    </row>
    <row r="15" spans="1:4" s="5" customFormat="1" ht="13.5" customHeight="1">
      <c r="C15" s="102" t="s">
        <v>29</v>
      </c>
      <c r="D15" s="44"/>
    </row>
    <row r="16" spans="1:4" s="5" customFormat="1" ht="13.5" customHeight="1">
      <c r="A16" s="41"/>
      <c r="B16" s="42"/>
      <c r="C16" s="89"/>
      <c r="D16" s="47"/>
    </row>
    <row r="17" spans="1:9" s="5" customFormat="1" ht="13.5" customHeight="1">
      <c r="D17" s="46"/>
    </row>
    <row r="18" spans="1:9" s="5" customFormat="1" ht="13.5" customHeight="1">
      <c r="D18" s="47"/>
    </row>
    <row r="19" spans="1:9" s="5" customFormat="1" ht="13.5" customHeight="1">
      <c r="A19" s="48"/>
      <c r="B19" s="48"/>
      <c r="D19" s="44"/>
    </row>
    <row r="20" spans="1:9" s="5" customFormat="1" ht="13.5" customHeight="1">
      <c r="A20" s="48"/>
      <c r="B20" s="48"/>
      <c r="D20" s="44"/>
    </row>
    <row r="21" spans="1:9" s="5" customFormat="1" ht="13.5" customHeight="1">
      <c r="A21" s="48"/>
      <c r="B21" s="48"/>
      <c r="C21" s="48"/>
      <c r="D21" s="44"/>
    </row>
    <row r="22" spans="1:9" s="5" customFormat="1" ht="13.5" customHeight="1">
      <c r="A22" s="41"/>
      <c r="B22" s="42"/>
      <c r="C22" s="48"/>
      <c r="D22" s="44"/>
    </row>
    <row r="23" spans="1:9" s="5" customFormat="1" ht="13.5" customHeight="1">
      <c r="A23" s="41"/>
      <c r="B23" s="42"/>
      <c r="C23" s="90"/>
      <c r="D23" s="44"/>
    </row>
    <row r="24" spans="1:9" s="5" customFormat="1" ht="13.5" customHeight="1">
      <c r="D24" s="51"/>
      <c r="E24"/>
      <c r="F24"/>
      <c r="G24"/>
      <c r="H24"/>
      <c r="I24"/>
    </row>
    <row r="25" spans="1:9" s="5" customFormat="1" ht="13.5" customHeight="1">
      <c r="D25" s="51"/>
      <c r="E25"/>
      <c r="F25"/>
      <c r="G25"/>
      <c r="H25"/>
      <c r="I25"/>
    </row>
    <row r="26" spans="1:9" s="5" customFormat="1" ht="13.5" customHeight="1">
      <c r="D26" s="43"/>
    </row>
    <row r="27" spans="1:9" s="5" customFormat="1" ht="13.5" customHeight="1">
      <c r="D27" s="43"/>
    </row>
    <row r="28" spans="1:9" s="5" customFormat="1" ht="13.5" customHeight="1">
      <c r="D28" s="43"/>
    </row>
    <row r="29" spans="1:9" s="5" customFormat="1" ht="13.5" customHeight="1">
      <c r="D29" s="43"/>
    </row>
    <row r="30" spans="1:9" s="5" customFormat="1" ht="13.5" customHeight="1">
      <c r="D30" s="43"/>
    </row>
    <row r="31" spans="1:9" s="5" customFormat="1" ht="13.5" customHeight="1">
      <c r="C31" s="5" t="s">
        <v>254</v>
      </c>
      <c r="D31" s="46"/>
    </row>
    <row r="32" spans="1:9" s="5" customFormat="1" ht="13.5" customHeight="1">
      <c r="D32" s="43"/>
    </row>
    <row r="33" spans="1:4" s="5" customFormat="1" ht="13.5" customHeight="1">
      <c r="A33" s="41" t="s">
        <v>32</v>
      </c>
      <c r="B33" s="42"/>
      <c r="C33" s="51" t="s">
        <v>33</v>
      </c>
      <c r="D33" s="43"/>
    </row>
    <row r="34" spans="1:4" s="5" customFormat="1" ht="13.5" customHeight="1">
      <c r="A34" s="41"/>
      <c r="B34" s="42"/>
      <c r="C34" s="51"/>
      <c r="D34" s="43"/>
    </row>
    <row r="35" spans="1:4" s="5" customFormat="1" ht="39.75" customHeight="1">
      <c r="A35" s="41" t="s">
        <v>30</v>
      </c>
      <c r="B35" s="46"/>
      <c r="C35" s="103" t="s">
        <v>136</v>
      </c>
      <c r="D35" s="43"/>
    </row>
    <row r="36" spans="1:4" s="5" customFormat="1" ht="13.5" customHeight="1">
      <c r="A36" s="45"/>
      <c r="B36" s="42"/>
      <c r="C36" s="43"/>
      <c r="D36" s="43"/>
    </row>
    <row r="37" spans="1:4" s="5" customFormat="1" ht="13.5" customHeight="1">
      <c r="A37" s="41"/>
      <c r="B37"/>
      <c r="D37" s="43"/>
    </row>
    <row r="38" spans="1:4" s="5" customFormat="1" ht="13.5" customHeight="1">
      <c r="A38" s="48"/>
      <c r="B38" s="49"/>
      <c r="C38" s="88"/>
      <c r="D38" s="43"/>
    </row>
    <row r="39" spans="1:4" s="5" customFormat="1" ht="13.5" customHeight="1">
      <c r="A39" s="41" t="s">
        <v>31</v>
      </c>
      <c r="B39" s="48"/>
      <c r="C39" s="105" t="s">
        <v>132</v>
      </c>
      <c r="D39" s="43"/>
    </row>
    <row r="40" spans="1:4" s="5" customFormat="1" ht="13.5" customHeight="1">
      <c r="A40" s="41"/>
      <c r="B40" s="42"/>
      <c r="C40" s="91"/>
      <c r="D40" s="46"/>
    </row>
    <row r="41" spans="1:4" s="3" customFormat="1" ht="13.5" customHeight="1">
      <c r="A41" s="41" t="s">
        <v>34</v>
      </c>
      <c r="B41" s="42"/>
      <c r="C41" s="51" t="s">
        <v>138</v>
      </c>
      <c r="D41" s="40"/>
    </row>
    <row r="42" spans="1:4" s="3" customFormat="1" ht="13.5" customHeight="1">
      <c r="A42" s="41"/>
      <c r="B42" s="42"/>
      <c r="C42" s="43"/>
      <c r="D42" s="40"/>
    </row>
    <row r="43" spans="1:4" s="5" customFormat="1" ht="13.5" customHeight="1">
      <c r="A43" s="51" t="s">
        <v>35</v>
      </c>
      <c r="B43" s="48"/>
      <c r="C43" s="188" t="s">
        <v>137</v>
      </c>
      <c r="D43" s="43"/>
    </row>
    <row r="44" spans="1:4" s="5" customFormat="1" ht="13.5" customHeight="1">
      <c r="A44" s="313" t="s">
        <v>119</v>
      </c>
      <c r="B44" s="313"/>
      <c r="C44" s="313"/>
      <c r="D44" s="313"/>
    </row>
    <row r="45" spans="1:4" s="5" customFormat="1" ht="13.5" customHeight="1">
      <c r="A45" s="44"/>
      <c r="B45" s="129"/>
      <c r="C45" s="129"/>
      <c r="D45" s="44"/>
    </row>
    <row r="46" spans="1:4" s="5" customFormat="1" ht="13.5" customHeight="1">
      <c r="A46" s="130"/>
      <c r="B46" s="131"/>
      <c r="C46" s="132"/>
      <c r="D46" s="44"/>
    </row>
    <row r="47" spans="1:4" s="5" customFormat="1" ht="13.5" customHeight="1">
      <c r="A47" s="130"/>
      <c r="B47" s="133" t="s">
        <v>37</v>
      </c>
      <c r="C47" s="134" t="s">
        <v>36</v>
      </c>
      <c r="D47" s="80">
        <f>+'0-Preddela'!G19</f>
        <v>0</v>
      </c>
    </row>
    <row r="48" spans="1:4" s="5" customFormat="1" ht="13.5" customHeight="1">
      <c r="A48" s="130"/>
      <c r="B48" s="133"/>
      <c r="C48" s="132"/>
      <c r="D48" s="44"/>
    </row>
    <row r="49" spans="1:10" s="5" customFormat="1" ht="13.5" customHeight="1">
      <c r="A49" s="130"/>
      <c r="B49" s="180" t="s">
        <v>19</v>
      </c>
      <c r="C49" s="181" t="s">
        <v>128</v>
      </c>
      <c r="D49" s="183">
        <f>'Kanal K'!F8</f>
        <v>0</v>
      </c>
    </row>
    <row r="50" spans="1:10" s="5" customFormat="1" ht="13.5" customHeight="1">
      <c r="A50" s="130"/>
      <c r="B50" s="180" t="s">
        <v>129</v>
      </c>
      <c r="C50" s="181" t="s">
        <v>126</v>
      </c>
      <c r="D50" s="184">
        <f>'Kanal K1'!G7</f>
        <v>0</v>
      </c>
    </row>
    <row r="51" spans="1:10" ht="13.5" customHeight="1">
      <c r="A51" s="135"/>
      <c r="B51" s="182" t="s">
        <v>130</v>
      </c>
      <c r="C51" s="182" t="s">
        <v>135</v>
      </c>
      <c r="D51" s="185">
        <f>'Kanal M'!G8</f>
        <v>0</v>
      </c>
      <c r="G51" s="6"/>
      <c r="H51" s="1"/>
      <c r="I51" s="1"/>
      <c r="J51" s="8"/>
    </row>
    <row r="52" spans="1:10" ht="13.5" customHeight="1">
      <c r="A52" s="135"/>
      <c r="B52" s="129"/>
      <c r="C52" s="129"/>
      <c r="D52" s="50"/>
      <c r="G52" s="6"/>
      <c r="H52" s="5"/>
      <c r="I52" s="5"/>
      <c r="J52" s="8"/>
    </row>
    <row r="53" spans="1:10" ht="13.5" customHeight="1">
      <c r="A53" s="135"/>
      <c r="B53" s="44" t="s">
        <v>0</v>
      </c>
      <c r="C53" s="44"/>
      <c r="D53" s="80">
        <f>SUM(D47:D51)</f>
        <v>0</v>
      </c>
      <c r="G53" s="6"/>
      <c r="H53" s="5"/>
      <c r="I53" s="35"/>
      <c r="J53" s="4"/>
    </row>
    <row r="54" spans="1:10" ht="13.5" customHeight="1">
      <c r="A54" s="135"/>
      <c r="B54" s="129"/>
      <c r="C54" s="129"/>
      <c r="D54" s="50"/>
      <c r="G54" s="6"/>
      <c r="H54" s="1"/>
      <c r="I54" s="1"/>
      <c r="J54" s="8"/>
    </row>
    <row r="55" spans="1:10" ht="13.5" customHeight="1">
      <c r="A55" s="135"/>
      <c r="B55" s="44" t="s">
        <v>26</v>
      </c>
      <c r="C55" s="44"/>
      <c r="D55" s="80">
        <f>D53*0.22</f>
        <v>0</v>
      </c>
      <c r="G55" s="6"/>
      <c r="H55" s="9"/>
      <c r="I55" s="9"/>
      <c r="J55" s="8"/>
    </row>
    <row r="56" spans="1:10" ht="13.5" customHeight="1">
      <c r="A56" s="135"/>
      <c r="B56" s="136"/>
      <c r="C56" s="136"/>
      <c r="D56" s="52"/>
      <c r="G56" s="6"/>
      <c r="H56" s="9"/>
      <c r="I56" s="9"/>
      <c r="J56" s="4"/>
    </row>
    <row r="57" spans="1:10" ht="13.5" customHeight="1">
      <c r="A57" s="135"/>
      <c r="B57" s="129"/>
      <c r="C57" s="129"/>
      <c r="D57" s="53"/>
      <c r="G57" s="6"/>
      <c r="H57" s="1"/>
      <c r="I57" s="1"/>
      <c r="J57" s="8"/>
    </row>
    <row r="58" spans="1:10" ht="13.5" customHeight="1">
      <c r="A58" s="135"/>
      <c r="B58" s="137" t="s">
        <v>111</v>
      </c>
      <c r="C58" s="137"/>
      <c r="D58" s="115">
        <f>SUM(D53:D55)</f>
        <v>0</v>
      </c>
      <c r="G58" s="6"/>
      <c r="H58" s="7"/>
      <c r="I58" s="7"/>
      <c r="J58" s="8"/>
    </row>
    <row r="59" spans="1:10" ht="13.5" customHeight="1" thickBot="1">
      <c r="A59" s="58"/>
      <c r="B59" s="54"/>
      <c r="C59" s="54"/>
      <c r="D59" s="55"/>
      <c r="G59" s="36"/>
      <c r="H59" s="314"/>
      <c r="I59" s="314"/>
      <c r="J59" s="314"/>
    </row>
    <row r="60" spans="1:10" ht="13.5" customHeight="1" thickTop="1">
      <c r="A60" s="58"/>
      <c r="B60" s="56"/>
      <c r="C60" s="56"/>
      <c r="D60" s="57"/>
      <c r="G60" s="36"/>
      <c r="H60" s="37"/>
      <c r="I60" s="37"/>
      <c r="J60" s="38"/>
    </row>
    <row r="61" spans="1:10" ht="13.5" customHeight="1">
      <c r="A61" s="58"/>
      <c r="B61" s="59"/>
      <c r="C61" s="60"/>
      <c r="D61" s="60"/>
    </row>
    <row r="62" spans="1:10" ht="13.5" customHeight="1">
      <c r="A62" s="58"/>
      <c r="B62" s="59"/>
      <c r="C62" s="61"/>
      <c r="D62" s="61"/>
    </row>
    <row r="63" spans="1:10" ht="13.5" customHeight="1">
      <c r="A63" s="58"/>
      <c r="B63" s="59"/>
      <c r="C63" s="61"/>
      <c r="D63" s="61"/>
    </row>
    <row r="64" spans="1:10" ht="13.5" customHeight="1">
      <c r="A64" s="98"/>
      <c r="B64" s="59"/>
      <c r="C64" s="60"/>
      <c r="D64" s="99"/>
    </row>
    <row r="65" spans="1:4" ht="13.5" customHeight="1">
      <c r="A65" s="58"/>
      <c r="B65" s="59"/>
      <c r="C65" s="61"/>
      <c r="D65" s="101"/>
    </row>
    <row r="66" spans="1:4" ht="13.5" customHeight="1">
      <c r="A66" s="58"/>
      <c r="B66" s="59"/>
      <c r="C66" s="60"/>
      <c r="D66" s="60"/>
    </row>
    <row r="67" spans="1:4" ht="13.5" customHeight="1">
      <c r="A67" s="58"/>
      <c r="B67" s="59"/>
      <c r="C67" s="61"/>
      <c r="D67" s="61"/>
    </row>
    <row r="68" spans="1:4" ht="13.5" customHeight="1">
      <c r="A68" s="58"/>
      <c r="B68" s="59"/>
      <c r="C68" s="61"/>
      <c r="D68" s="61"/>
    </row>
    <row r="69" spans="1:4" ht="13.5" customHeight="1">
      <c r="A69" s="58"/>
      <c r="B69" s="59"/>
      <c r="C69" s="60"/>
      <c r="D69" s="60"/>
    </row>
    <row r="70" spans="1:4" ht="13.5" customHeight="1">
      <c r="A70" s="58"/>
      <c r="B70" s="59"/>
      <c r="C70" s="61"/>
      <c r="D70" s="61"/>
    </row>
    <row r="71" spans="1:4" ht="13.5" customHeight="1">
      <c r="A71" s="58"/>
      <c r="B71" s="59"/>
      <c r="C71" s="60"/>
      <c r="D71" s="60"/>
    </row>
    <row r="72" spans="1:4" ht="13.5" customHeight="1">
      <c r="A72" s="58"/>
      <c r="B72" s="59"/>
      <c r="C72" s="60"/>
      <c r="D72" s="60"/>
    </row>
    <row r="73" spans="1:4" ht="13.5" customHeight="1">
      <c r="A73" s="58"/>
      <c r="B73" s="59"/>
      <c r="C73" s="60"/>
      <c r="D73" s="60"/>
    </row>
    <row r="74" spans="1:4" ht="13.5" customHeight="1">
      <c r="A74" s="58"/>
      <c r="B74" s="59"/>
      <c r="C74" s="60"/>
      <c r="D74" s="60"/>
    </row>
    <row r="75" spans="1:4" ht="13.5" customHeight="1">
      <c r="A75" s="58"/>
      <c r="B75" s="59"/>
      <c r="C75" s="61"/>
      <c r="D75" s="61"/>
    </row>
    <row r="76" spans="1:4" ht="13.5" customHeight="1">
      <c r="A76" s="58"/>
      <c r="B76" s="59"/>
      <c r="C76" s="60"/>
      <c r="D76" s="60"/>
    </row>
    <row r="77" spans="1:4" ht="13.5" customHeight="1">
      <c r="A77" s="58"/>
      <c r="B77" s="59"/>
      <c r="C77" s="61"/>
      <c r="D77" s="61"/>
    </row>
    <row r="78" spans="1:4" ht="13.5" customHeight="1">
      <c r="A78" s="58"/>
      <c r="B78" s="59"/>
      <c r="C78" s="60"/>
      <c r="D78" s="60"/>
    </row>
    <row r="79" spans="1:4" ht="13.5" customHeight="1">
      <c r="A79" s="58"/>
      <c r="B79" s="59"/>
      <c r="C79" s="61"/>
      <c r="D79" s="61"/>
    </row>
    <row r="80" spans="1:4" ht="13.5" customHeight="1">
      <c r="A80" s="58"/>
      <c r="B80" s="59"/>
      <c r="C80" s="60"/>
      <c r="D80" s="60"/>
    </row>
    <row r="81" spans="1:4" ht="13.5" customHeight="1">
      <c r="A81" s="58"/>
      <c r="B81" s="59"/>
      <c r="C81" s="61"/>
      <c r="D81" s="61"/>
    </row>
    <row r="82" spans="1:4" ht="13.5" customHeight="1">
      <c r="A82" s="58"/>
      <c r="B82" s="59"/>
      <c r="C82" s="61"/>
      <c r="D82" s="61"/>
    </row>
    <row r="83" spans="1:4" ht="13.5" customHeight="1">
      <c r="A83" s="58"/>
      <c r="B83" s="59"/>
      <c r="C83" s="60"/>
      <c r="D83" s="60"/>
    </row>
    <row r="84" spans="1:4" ht="13.5" customHeight="1">
      <c r="A84" s="58"/>
      <c r="B84" s="59"/>
      <c r="C84" s="61"/>
      <c r="D84" s="61"/>
    </row>
    <row r="85" spans="1:4" ht="13.5" customHeight="1">
      <c r="A85" s="58"/>
      <c r="B85" s="59"/>
      <c r="C85" s="61"/>
      <c r="D85" s="61"/>
    </row>
    <row r="86" spans="1:4" ht="13.5" customHeight="1">
      <c r="A86" s="58"/>
      <c r="B86" s="59"/>
      <c r="C86" s="60"/>
      <c r="D86" s="60"/>
    </row>
    <row r="87" spans="1:4" ht="13.5" customHeight="1">
      <c r="A87" s="58"/>
      <c r="B87" s="59"/>
      <c r="C87" s="61"/>
      <c r="D87" s="61"/>
    </row>
    <row r="88" spans="1:4" ht="13.5" customHeight="1">
      <c r="A88" s="58"/>
      <c r="B88" s="59"/>
      <c r="C88" s="60"/>
      <c r="D88" s="60"/>
    </row>
    <row r="89" spans="1:4" ht="13.5" customHeight="1">
      <c r="A89" s="58"/>
      <c r="B89" s="59"/>
      <c r="C89" s="60"/>
      <c r="D89" s="60"/>
    </row>
    <row r="90" spans="1:4" ht="13.5" customHeight="1">
      <c r="A90" s="58"/>
      <c r="B90" s="59"/>
      <c r="C90" s="60"/>
      <c r="D90" s="60"/>
    </row>
    <row r="91" spans="1:4" ht="13.5" customHeight="1">
      <c r="A91" s="58"/>
      <c r="B91" s="59"/>
      <c r="C91" s="60"/>
      <c r="D91" s="60"/>
    </row>
    <row r="92" spans="1:4" ht="13.5" customHeight="1">
      <c r="A92" s="58"/>
      <c r="B92" s="59"/>
      <c r="C92" s="60"/>
      <c r="D92" s="60"/>
    </row>
    <row r="93" spans="1:4" ht="13.5" customHeight="1">
      <c r="A93" s="58"/>
      <c r="B93" s="59"/>
      <c r="C93" s="60"/>
      <c r="D93" s="60"/>
    </row>
    <row r="94" spans="1:4" ht="13.5" customHeight="1">
      <c r="A94" s="58"/>
      <c r="B94" s="59"/>
      <c r="C94" s="61"/>
      <c r="D94" s="61"/>
    </row>
    <row r="95" spans="1:4" ht="13.5" customHeight="1">
      <c r="A95" s="58"/>
      <c r="B95" s="59"/>
      <c r="C95" s="61"/>
      <c r="D95" s="61"/>
    </row>
    <row r="96" spans="1:4" ht="13.5" customHeight="1">
      <c r="A96" s="58"/>
      <c r="B96" s="59"/>
      <c r="C96" s="60"/>
      <c r="D96" s="60"/>
    </row>
    <row r="97" spans="1:6" ht="13.5" customHeight="1">
      <c r="A97" s="58"/>
      <c r="B97" s="59"/>
      <c r="C97" s="60"/>
      <c r="D97" s="60"/>
    </row>
    <row r="98" spans="1:6" ht="13.5" customHeight="1">
      <c r="A98" s="58"/>
      <c r="B98" s="59"/>
      <c r="C98" s="61"/>
      <c r="D98" s="61"/>
    </row>
    <row r="99" spans="1:6" ht="13.5" customHeight="1">
      <c r="A99" s="58"/>
      <c r="B99" s="59"/>
      <c r="C99" s="61"/>
      <c r="D99" s="61"/>
    </row>
    <row r="100" spans="1:6" ht="13.5" customHeight="1">
      <c r="A100" s="58"/>
      <c r="B100" s="59"/>
      <c r="C100" s="60"/>
      <c r="D100" s="60"/>
    </row>
    <row r="101" spans="1:6" ht="13.5" customHeight="1">
      <c r="A101" s="58"/>
      <c r="B101" s="59"/>
      <c r="C101" s="61"/>
      <c r="D101" s="61"/>
    </row>
    <row r="102" spans="1:6" ht="13.5" customHeight="1">
      <c r="A102" s="58"/>
      <c r="B102" s="59"/>
      <c r="C102" s="61"/>
      <c r="D102" s="61"/>
    </row>
    <row r="103" spans="1:6" ht="13.5" customHeight="1">
      <c r="A103" s="58"/>
      <c r="B103" s="59"/>
      <c r="C103" s="60"/>
      <c r="D103" s="60"/>
    </row>
    <row r="104" spans="1:6" ht="13.5" customHeight="1">
      <c r="A104" s="58"/>
      <c r="B104" s="59"/>
      <c r="C104" s="61"/>
      <c r="D104" s="61"/>
    </row>
    <row r="105" spans="1:6" ht="13.5" customHeight="1">
      <c r="A105" s="58"/>
      <c r="B105" s="59"/>
      <c r="C105" s="60"/>
      <c r="D105" s="60"/>
    </row>
    <row r="106" spans="1:6" ht="13.5" customHeight="1">
      <c r="A106" s="58"/>
      <c r="B106" s="59"/>
      <c r="C106" s="60"/>
      <c r="D106" s="60"/>
    </row>
    <row r="107" spans="1:6" ht="13.5" customHeight="1">
      <c r="A107" s="58"/>
      <c r="B107" s="59"/>
      <c r="C107" s="61"/>
      <c r="D107" s="61"/>
    </row>
    <row r="108" spans="1:6" ht="13.5" customHeight="1">
      <c r="A108" s="58"/>
      <c r="B108" s="59"/>
      <c r="C108" s="61"/>
      <c r="D108" s="61"/>
    </row>
    <row r="109" spans="1:6" ht="13.5" customHeight="1">
      <c r="A109" s="58"/>
      <c r="B109" s="59"/>
      <c r="C109" s="61"/>
      <c r="D109" s="61"/>
    </row>
    <row r="110" spans="1:6" s="19" customFormat="1" ht="13.5" customHeight="1">
      <c r="A110" s="62"/>
      <c r="B110" s="59"/>
      <c r="C110" s="61"/>
      <c r="D110" s="61"/>
      <c r="E110" s="18"/>
      <c r="F110" s="18"/>
    </row>
    <row r="111" spans="1:6" ht="13.5" customHeight="1">
      <c r="A111" s="58"/>
      <c r="B111" s="59"/>
      <c r="C111" s="61"/>
      <c r="D111" s="61"/>
    </row>
    <row r="112" spans="1:6" ht="13.5" customHeight="1">
      <c r="A112" s="58"/>
      <c r="B112" s="59"/>
      <c r="C112" s="61"/>
      <c r="D112" s="61"/>
    </row>
    <row r="113" spans="1:4" ht="13.5" customHeight="1">
      <c r="A113" s="58"/>
      <c r="B113" s="59"/>
      <c r="C113" s="61"/>
      <c r="D113" s="61"/>
    </row>
    <row r="114" spans="1:4" ht="13.5" customHeight="1">
      <c r="A114" s="58"/>
      <c r="B114" s="59"/>
      <c r="C114" s="61"/>
      <c r="D114" s="61"/>
    </row>
    <row r="115" spans="1:4" ht="13.5" customHeight="1">
      <c r="A115" s="58"/>
      <c r="B115" s="59"/>
      <c r="C115" s="61"/>
      <c r="D115" s="61"/>
    </row>
    <row r="116" spans="1:4" ht="13.5" customHeight="1">
      <c r="A116" s="58"/>
      <c r="B116" s="59"/>
      <c r="C116" s="61"/>
      <c r="D116" s="61"/>
    </row>
    <row r="117" spans="1:4" ht="13.5" customHeight="1">
      <c r="A117" s="58"/>
      <c r="B117" s="59"/>
      <c r="C117" s="60"/>
      <c r="D117" s="60"/>
    </row>
    <row r="118" spans="1:4" ht="13.5" customHeight="1">
      <c r="A118" s="58"/>
      <c r="B118" s="59"/>
      <c r="C118" s="60"/>
      <c r="D118" s="60"/>
    </row>
    <row r="119" spans="1:4" ht="13.5" customHeight="1">
      <c r="A119" s="58"/>
      <c r="B119" s="59"/>
      <c r="C119" s="61"/>
      <c r="D119" s="61"/>
    </row>
    <row r="120" spans="1:4" ht="13.5" customHeight="1">
      <c r="A120" s="58"/>
      <c r="B120" s="59"/>
      <c r="C120" s="61"/>
      <c r="D120" s="61"/>
    </row>
    <row r="121" spans="1:4" ht="13.5" customHeight="1">
      <c r="A121" s="58"/>
      <c r="B121" s="59"/>
      <c r="C121" s="60"/>
      <c r="D121" s="60"/>
    </row>
    <row r="122" spans="1:4" ht="13.5" customHeight="1">
      <c r="A122" s="58"/>
      <c r="B122" s="59"/>
      <c r="C122" s="61"/>
      <c r="D122" s="61"/>
    </row>
    <row r="123" spans="1:4" ht="13.5" customHeight="1">
      <c r="A123" s="58"/>
      <c r="B123" s="59"/>
      <c r="C123" s="61"/>
      <c r="D123" s="61"/>
    </row>
    <row r="124" spans="1:4" ht="13.5" customHeight="1">
      <c r="A124" s="58"/>
      <c r="B124" s="59"/>
      <c r="C124" s="60"/>
      <c r="D124" s="60"/>
    </row>
    <row r="125" spans="1:4" ht="13.5" customHeight="1">
      <c r="A125" s="58"/>
      <c r="B125" s="59"/>
      <c r="C125" s="61"/>
      <c r="D125" s="61"/>
    </row>
    <row r="126" spans="1:4" ht="13.5" customHeight="1">
      <c r="A126" s="58"/>
      <c r="B126" s="59"/>
      <c r="C126" s="60"/>
      <c r="D126" s="60"/>
    </row>
    <row r="127" spans="1:4" ht="13.5" customHeight="1">
      <c r="A127" s="58"/>
      <c r="B127" s="59"/>
      <c r="C127" s="61"/>
      <c r="D127" s="61"/>
    </row>
    <row r="128" spans="1:4" ht="13.5" customHeight="1">
      <c r="A128" s="58"/>
      <c r="B128" s="59"/>
      <c r="C128" s="61"/>
      <c r="D128" s="61"/>
    </row>
    <row r="129" spans="1:4" ht="13.5" customHeight="1">
      <c r="A129" s="58"/>
      <c r="B129" s="63"/>
      <c r="C129" s="64"/>
      <c r="D129" s="64"/>
    </row>
    <row r="130" spans="1:4" ht="13.5" customHeight="1">
      <c r="A130" s="58"/>
      <c r="B130" s="59"/>
      <c r="C130" s="60"/>
      <c r="D130" s="60"/>
    </row>
    <row r="131" spans="1:4" ht="13.5" customHeight="1">
      <c r="A131" s="58"/>
      <c r="B131" s="59"/>
      <c r="C131" s="60"/>
      <c r="D131" s="60"/>
    </row>
    <row r="132" spans="1:4" ht="13.5" customHeight="1">
      <c r="A132" s="58"/>
      <c r="B132" s="59"/>
      <c r="C132" s="60"/>
      <c r="D132" s="60"/>
    </row>
    <row r="133" spans="1:4" ht="13.5" customHeight="1">
      <c r="A133" s="58"/>
      <c r="B133" s="59"/>
      <c r="C133" s="60"/>
      <c r="D133" s="60"/>
    </row>
    <row r="134" spans="1:4" ht="13.5" customHeight="1">
      <c r="A134" s="58"/>
      <c r="B134" s="59"/>
      <c r="C134" s="60"/>
      <c r="D134" s="60"/>
    </row>
    <row r="135" spans="1:4" ht="13.5" customHeight="1">
      <c r="A135" s="58"/>
      <c r="B135" s="59"/>
      <c r="C135" s="60"/>
      <c r="D135" s="60"/>
    </row>
    <row r="136" spans="1:4" ht="13.5" customHeight="1">
      <c r="A136" s="58"/>
      <c r="B136" s="59"/>
      <c r="C136" s="60"/>
      <c r="D136" s="60"/>
    </row>
    <row r="137" spans="1:4" ht="13.5" customHeight="1">
      <c r="A137" s="58"/>
      <c r="B137" s="59"/>
      <c r="C137" s="60"/>
      <c r="D137" s="60"/>
    </row>
    <row r="138" spans="1:4" ht="13.5" customHeight="1">
      <c r="A138" s="58"/>
      <c r="B138" s="59"/>
      <c r="C138" s="61"/>
      <c r="D138" s="61"/>
    </row>
    <row r="139" spans="1:4" ht="13.5" customHeight="1">
      <c r="A139" s="58"/>
      <c r="B139" s="59"/>
      <c r="C139" s="61"/>
      <c r="D139" s="61"/>
    </row>
    <row r="140" spans="1:4" ht="13.5" customHeight="1">
      <c r="A140" s="58"/>
      <c r="B140" s="59"/>
      <c r="C140" s="61"/>
      <c r="D140" s="61"/>
    </row>
    <row r="141" spans="1:4" ht="13.5" customHeight="1">
      <c r="A141" s="58"/>
      <c r="B141" s="59"/>
      <c r="C141" s="60"/>
      <c r="D141" s="60"/>
    </row>
    <row r="142" spans="1:4" ht="13.5" customHeight="1">
      <c r="A142" s="58"/>
      <c r="B142" s="59"/>
      <c r="C142" s="60"/>
      <c r="D142" s="60"/>
    </row>
    <row r="143" spans="1:4" s="21" customFormat="1" ht="13.5" customHeight="1">
      <c r="A143" s="58"/>
      <c r="B143" s="59"/>
      <c r="C143" s="60"/>
      <c r="D143" s="60"/>
    </row>
    <row r="144" spans="1:4" ht="13.5" customHeight="1">
      <c r="A144" s="58"/>
      <c r="B144" s="59"/>
      <c r="C144" s="60"/>
      <c r="D144" s="60"/>
    </row>
    <row r="145" spans="1:4" ht="13.5" customHeight="1">
      <c r="A145" s="58"/>
      <c r="B145" s="59"/>
      <c r="C145" s="60"/>
      <c r="D145" s="60"/>
    </row>
    <row r="146" spans="1:4" ht="13.5" customHeight="1">
      <c r="A146" s="58"/>
      <c r="B146" s="59"/>
      <c r="C146" s="61"/>
      <c r="D146" s="61"/>
    </row>
    <row r="147" spans="1:4" ht="13.5" customHeight="1">
      <c r="A147" s="58"/>
      <c r="B147" s="59"/>
      <c r="C147" s="60"/>
      <c r="D147" s="60"/>
    </row>
    <row r="148" spans="1:4" ht="13.5" customHeight="1">
      <c r="A148" s="58"/>
      <c r="B148" s="59"/>
      <c r="C148" s="61"/>
      <c r="D148" s="61"/>
    </row>
    <row r="149" spans="1:4" ht="13.5" customHeight="1">
      <c r="A149" s="58"/>
      <c r="B149" s="59"/>
      <c r="C149" s="61"/>
      <c r="D149" s="61"/>
    </row>
    <row r="150" spans="1:4" ht="13.5" customHeight="1">
      <c r="A150" s="58"/>
      <c r="B150" s="59"/>
      <c r="C150" s="60"/>
      <c r="D150" s="60"/>
    </row>
    <row r="151" spans="1:4" ht="13.5" customHeight="1">
      <c r="A151" s="58"/>
      <c r="B151" s="59"/>
      <c r="C151" s="60"/>
      <c r="D151" s="60"/>
    </row>
    <row r="152" spans="1:4" ht="13.5" customHeight="1">
      <c r="A152" s="58"/>
      <c r="B152" s="59"/>
      <c r="C152" s="60"/>
      <c r="D152" s="60"/>
    </row>
    <row r="153" spans="1:4" ht="13.5" customHeight="1">
      <c r="A153" s="58"/>
      <c r="B153" s="59"/>
      <c r="C153" s="60"/>
      <c r="D153" s="60"/>
    </row>
    <row r="154" spans="1:4" ht="13.5" customHeight="1">
      <c r="A154" s="58"/>
      <c r="B154" s="59"/>
      <c r="C154" s="61"/>
      <c r="D154" s="61"/>
    </row>
    <row r="155" spans="1:4" ht="13.5" customHeight="1">
      <c r="A155" s="58"/>
      <c r="B155" s="59"/>
      <c r="C155" s="61"/>
      <c r="D155" s="61"/>
    </row>
    <row r="156" spans="1:4" ht="13.5" customHeight="1">
      <c r="A156" s="58"/>
      <c r="B156" s="59"/>
      <c r="C156" s="61"/>
      <c r="D156" s="61"/>
    </row>
    <row r="157" spans="1:4" ht="13.5" customHeight="1">
      <c r="A157" s="58"/>
      <c r="B157" s="59"/>
      <c r="C157" s="61"/>
      <c r="D157" s="61"/>
    </row>
    <row r="158" spans="1:4" ht="13.5" customHeight="1">
      <c r="A158" s="58"/>
      <c r="B158" s="59"/>
      <c r="C158" s="61"/>
      <c r="D158" s="61"/>
    </row>
    <row r="159" spans="1:4" ht="13.5" customHeight="1">
      <c r="A159" s="58"/>
      <c r="B159" s="59"/>
      <c r="C159" s="61"/>
      <c r="D159" s="61"/>
    </row>
    <row r="160" spans="1:4" ht="13.5" customHeight="1">
      <c r="A160" s="58"/>
      <c r="B160" s="59"/>
      <c r="C160" s="61"/>
      <c r="D160" s="61"/>
    </row>
    <row r="161" spans="1:4" ht="13.5" customHeight="1">
      <c r="A161" s="58"/>
      <c r="B161" s="65"/>
      <c r="C161" s="66"/>
      <c r="D161" s="66"/>
    </row>
    <row r="162" spans="1:4" ht="13.5" customHeight="1">
      <c r="A162" s="58"/>
      <c r="B162" s="59"/>
      <c r="C162" s="60"/>
      <c r="D162" s="60"/>
    </row>
    <row r="163" spans="1:4" ht="13.5" customHeight="1">
      <c r="A163" s="58"/>
      <c r="B163" s="59"/>
      <c r="C163" s="60"/>
      <c r="D163" s="60"/>
    </row>
    <row r="164" spans="1:4" ht="13.5" customHeight="1">
      <c r="A164" s="58"/>
      <c r="B164" s="59"/>
      <c r="C164" s="61"/>
      <c r="D164" s="61"/>
    </row>
    <row r="165" spans="1:4" ht="13.5" customHeight="1">
      <c r="A165" s="58"/>
      <c r="B165" s="59"/>
      <c r="C165" s="61"/>
      <c r="D165" s="61"/>
    </row>
    <row r="166" spans="1:4" ht="13.5" customHeight="1">
      <c r="A166" s="58"/>
      <c r="B166" s="59"/>
      <c r="C166" s="61"/>
      <c r="D166" s="61"/>
    </row>
    <row r="167" spans="1:4" ht="13.5" customHeight="1">
      <c r="A167" s="58"/>
      <c r="B167" s="59"/>
      <c r="C167" s="61"/>
      <c r="D167" s="61"/>
    </row>
    <row r="168" spans="1:4" ht="13.5" customHeight="1">
      <c r="A168" s="58"/>
      <c r="B168" s="59"/>
      <c r="C168" s="60"/>
      <c r="D168" s="60"/>
    </row>
    <row r="169" spans="1:4" ht="13.5" customHeight="1">
      <c r="B169" s="59"/>
      <c r="C169" s="61"/>
      <c r="D169" s="61"/>
    </row>
    <row r="170" spans="1:4" ht="13.5" customHeight="1">
      <c r="B170" s="59"/>
      <c r="C170" s="60"/>
      <c r="D170" s="60"/>
    </row>
    <row r="171" spans="1:4" ht="13.5" customHeight="1">
      <c r="B171" s="59"/>
      <c r="C171" s="60"/>
      <c r="D171" s="60"/>
    </row>
    <row r="172" spans="1:4" ht="13.5" customHeight="1">
      <c r="B172" s="59"/>
      <c r="C172" s="61"/>
      <c r="D172" s="61"/>
    </row>
    <row r="173" spans="1:4" ht="13.5" customHeight="1">
      <c r="B173" s="59"/>
      <c r="C173" s="61"/>
      <c r="D173" s="61"/>
    </row>
    <row r="174" spans="1:4" ht="13.5" customHeight="1">
      <c r="B174" s="59"/>
      <c r="C174" s="61"/>
      <c r="D174" s="61"/>
    </row>
    <row r="175" spans="1:4" ht="13.5" customHeight="1">
      <c r="B175" s="59"/>
      <c r="C175" s="61"/>
      <c r="D175" s="61"/>
    </row>
    <row r="176" spans="1:4" ht="13.5" customHeight="1">
      <c r="B176" s="59"/>
      <c r="C176" s="60"/>
      <c r="D176" s="60"/>
    </row>
    <row r="177" spans="2:4" ht="13.5" customHeight="1">
      <c r="B177" s="59"/>
      <c r="C177" s="61"/>
      <c r="D177" s="61"/>
    </row>
    <row r="178" spans="2:4" ht="13.5" customHeight="1">
      <c r="B178" s="59"/>
      <c r="C178" s="60"/>
      <c r="D178" s="60"/>
    </row>
    <row r="179" spans="2:4" ht="13.5" customHeight="1">
      <c r="B179" s="59"/>
      <c r="C179" s="61"/>
      <c r="D179" s="61"/>
    </row>
    <row r="180" spans="2:4" ht="13.5" customHeight="1">
      <c r="B180" s="59"/>
      <c r="C180" s="60"/>
      <c r="D180" s="60"/>
    </row>
    <row r="181" spans="2:4" ht="13.5" customHeight="1">
      <c r="B181" s="59"/>
      <c r="C181" s="61"/>
      <c r="D181" s="61"/>
    </row>
    <row r="182" spans="2:4" ht="13.5" customHeight="1">
      <c r="B182" s="59"/>
      <c r="C182" s="61"/>
      <c r="D182" s="61"/>
    </row>
    <row r="183" spans="2:4" ht="13.5" customHeight="1">
      <c r="B183" s="59"/>
      <c r="C183" s="61"/>
      <c r="D183" s="61"/>
    </row>
    <row r="184" spans="2:4" ht="13.5" customHeight="1">
      <c r="B184" s="59"/>
      <c r="C184" s="61"/>
      <c r="D184" s="61"/>
    </row>
    <row r="185" spans="2:4" ht="13.5" customHeight="1">
      <c r="B185" s="59"/>
      <c r="C185" s="61"/>
      <c r="D185" s="61"/>
    </row>
    <row r="186" spans="2:4" ht="13.5" customHeight="1">
      <c r="B186" s="59"/>
      <c r="C186" s="61"/>
      <c r="D186" s="61"/>
    </row>
    <row r="187" spans="2:4" ht="13.5" customHeight="1">
      <c r="B187" s="59"/>
      <c r="C187" s="60"/>
      <c r="D187" s="60"/>
    </row>
    <row r="197" spans="3:4" ht="13.5" customHeight="1">
      <c r="C197" s="14"/>
      <c r="D197" s="14"/>
    </row>
    <row r="198" spans="3:4" ht="13.5" customHeight="1">
      <c r="C198" s="14"/>
      <c r="D198" s="14"/>
    </row>
    <row r="199" spans="3:4" ht="13.5" customHeight="1">
      <c r="C199" s="14"/>
      <c r="D199" s="14"/>
    </row>
    <row r="200" spans="3:4" ht="13.5" customHeight="1">
      <c r="C200" s="14"/>
      <c r="D200" s="14"/>
    </row>
    <row r="201" spans="3:4" ht="13.5" customHeight="1">
      <c r="C201" s="14"/>
      <c r="D201" s="14"/>
    </row>
    <row r="202" spans="3:4" ht="13.5" customHeight="1">
      <c r="C202" s="14"/>
      <c r="D202" s="14"/>
    </row>
    <row r="203" spans="3:4" ht="13.5" customHeight="1">
      <c r="C203" s="14"/>
      <c r="D203" s="14"/>
    </row>
    <row r="206" spans="3:4" ht="13.5" customHeight="1">
      <c r="C206" s="14"/>
      <c r="D206" s="14"/>
    </row>
    <row r="207" spans="3:4" ht="13.5" customHeight="1">
      <c r="C207" s="14"/>
      <c r="D207" s="14"/>
    </row>
    <row r="208" spans="3:4" ht="13.5" customHeight="1">
      <c r="C208" s="14"/>
      <c r="D208" s="14"/>
    </row>
    <row r="209" spans="3:4" ht="13.5" customHeight="1">
      <c r="C209" s="14"/>
      <c r="D209" s="14"/>
    </row>
    <row r="210" spans="3:4" ht="13.5" customHeight="1">
      <c r="C210" s="14"/>
      <c r="D210" s="14"/>
    </row>
    <row r="211" spans="3:4" ht="13.5" customHeight="1">
      <c r="C211" s="14"/>
      <c r="D211" s="14"/>
    </row>
    <row r="214" spans="3:4" ht="13.5" customHeight="1">
      <c r="C214" s="14"/>
      <c r="D214" s="14"/>
    </row>
    <row r="216" spans="3:4" ht="13.5" customHeight="1">
      <c r="C216" s="14"/>
      <c r="D216" s="14"/>
    </row>
    <row r="219" spans="3:4" ht="13.5" customHeight="1">
      <c r="C219" s="14"/>
      <c r="D219" s="14"/>
    </row>
    <row r="220" spans="3:4" ht="13.5" customHeight="1">
      <c r="C220" s="14"/>
      <c r="D220" s="14"/>
    </row>
    <row r="226" spans="1:6" s="19" customFormat="1" ht="13.5" customHeight="1">
      <c r="A226" s="15"/>
      <c r="B226" s="11"/>
      <c r="C226" s="12"/>
      <c r="D226" s="12"/>
      <c r="E226" s="18"/>
      <c r="F226" s="18"/>
    </row>
    <row r="227" spans="1:6" ht="13.5" customHeight="1">
      <c r="C227" s="14"/>
      <c r="D227" s="14"/>
    </row>
    <row r="228" spans="1:6" ht="13.5" customHeight="1">
      <c r="C228" s="14"/>
      <c r="D228" s="14"/>
    </row>
    <row r="237" spans="1:6" ht="13.5" customHeight="1">
      <c r="C237" s="14"/>
      <c r="D237" s="14"/>
    </row>
    <row r="245" spans="2:4" ht="13.5" customHeight="1">
      <c r="B245" s="16"/>
      <c r="C245" s="17"/>
      <c r="D245" s="17"/>
    </row>
    <row r="249" spans="2:4" ht="13.5" customHeight="1">
      <c r="C249" s="14"/>
      <c r="D249" s="14"/>
    </row>
    <row r="258" spans="3:4" ht="13.5" customHeight="1">
      <c r="C258" s="14"/>
      <c r="D258" s="14"/>
    </row>
    <row r="259" spans="3:4" ht="13.5" customHeight="1">
      <c r="C259" s="14"/>
      <c r="D259" s="14"/>
    </row>
    <row r="266" spans="3:4" ht="13.5" customHeight="1">
      <c r="C266" s="14"/>
      <c r="D266" s="14"/>
    </row>
    <row r="267" spans="3:4" ht="13.5" customHeight="1">
      <c r="C267" s="14"/>
      <c r="D267" s="14"/>
    </row>
    <row r="268" spans="3:4" ht="13.5" customHeight="1">
      <c r="C268" s="14"/>
      <c r="D268" s="14"/>
    </row>
    <row r="269" spans="3:4" ht="13.5" customHeight="1">
      <c r="C269" s="14"/>
      <c r="D269" s="14"/>
    </row>
    <row r="271" spans="3:4" ht="13.5" customHeight="1">
      <c r="C271" s="14"/>
      <c r="D271" s="14"/>
    </row>
    <row r="273" spans="3:4" ht="13.5" customHeight="1">
      <c r="C273" s="14"/>
      <c r="D273" s="14"/>
    </row>
    <row r="274" spans="3:4" ht="13.5" customHeight="1">
      <c r="C274" s="14"/>
      <c r="D274" s="14"/>
    </row>
    <row r="277" spans="3:4" ht="13.5" customHeight="1">
      <c r="C277" s="14"/>
      <c r="D277" s="14"/>
    </row>
    <row r="278" spans="3:4" ht="13.5" customHeight="1">
      <c r="C278" s="14"/>
      <c r="D278" s="14"/>
    </row>
    <row r="279" spans="3:4" ht="13.5" customHeight="1">
      <c r="C279" s="14"/>
      <c r="D279" s="14"/>
    </row>
    <row r="281" spans="3:4" ht="13.5" customHeight="1">
      <c r="C281" s="14"/>
      <c r="D281" s="14"/>
    </row>
    <row r="282" spans="3:4" ht="13.5" customHeight="1">
      <c r="C282" s="14"/>
      <c r="D282" s="14"/>
    </row>
    <row r="283" spans="3:4" ht="13.5" customHeight="1">
      <c r="C283" s="14"/>
      <c r="D283" s="14"/>
    </row>
    <row r="284" spans="3:4" ht="13.5" customHeight="1">
      <c r="C284" s="14"/>
      <c r="D284" s="14"/>
    </row>
    <row r="285" spans="3:4" ht="13.5" customHeight="1">
      <c r="C285" s="14"/>
      <c r="D285" s="14"/>
    </row>
    <row r="287" spans="3:4" ht="13.5" customHeight="1">
      <c r="C287" s="14"/>
      <c r="D287" s="14"/>
    </row>
    <row r="288" spans="3:4" ht="13.5" customHeight="1">
      <c r="C288" s="14"/>
      <c r="D288" s="14"/>
    </row>
    <row r="289" spans="3:4" ht="13.5" customHeight="1">
      <c r="C289" s="14"/>
      <c r="D289" s="14"/>
    </row>
    <row r="291" spans="3:4" ht="13.5" customHeight="1">
      <c r="C291" s="14"/>
      <c r="D291" s="14"/>
    </row>
    <row r="292" spans="3:4" ht="13.5" customHeight="1">
      <c r="C292" s="14"/>
      <c r="D292" s="14"/>
    </row>
    <row r="293" spans="3:4" ht="13.5" customHeight="1">
      <c r="C293" s="14"/>
      <c r="D293" s="14"/>
    </row>
    <row r="309" spans="1:6" ht="13.5" customHeight="1">
      <c r="C309" s="14"/>
      <c r="D309" s="14"/>
    </row>
    <row r="311" spans="1:6" ht="13.5" customHeight="1">
      <c r="C311" s="14"/>
      <c r="D311" s="14"/>
    </row>
    <row r="312" spans="1:6" ht="13.5" customHeight="1">
      <c r="C312" s="14"/>
      <c r="D312" s="14"/>
    </row>
    <row r="316" spans="1:6" ht="13.5" customHeight="1">
      <c r="C316" s="14"/>
      <c r="D316" s="14"/>
    </row>
    <row r="318" spans="1:6" s="19" customFormat="1" ht="13.5" customHeight="1">
      <c r="A318" s="15"/>
      <c r="B318" s="11"/>
      <c r="C318" s="14"/>
      <c r="D318" s="14"/>
      <c r="E318" s="18"/>
      <c r="F318" s="18"/>
    </row>
    <row r="320" spans="1:6" ht="13.5" customHeight="1">
      <c r="C320" s="14"/>
      <c r="D320" s="14"/>
    </row>
    <row r="321" spans="3:4" ht="13.5" customHeight="1">
      <c r="C321" s="14"/>
      <c r="D321" s="14"/>
    </row>
    <row r="322" spans="3:4" ht="13.5" customHeight="1">
      <c r="C322" s="14"/>
      <c r="D322" s="14"/>
    </row>
    <row r="323" spans="3:4" ht="13.5" customHeight="1">
      <c r="C323" s="14"/>
      <c r="D323" s="14"/>
    </row>
    <row r="324" spans="3:4" ht="13.5" customHeight="1">
      <c r="C324" s="14"/>
      <c r="D324" s="14"/>
    </row>
    <row r="325" spans="3:4" ht="13.5" customHeight="1">
      <c r="C325" s="14"/>
      <c r="D325" s="14"/>
    </row>
    <row r="326" spans="3:4" ht="13.5" customHeight="1">
      <c r="C326" s="14"/>
      <c r="D326" s="14"/>
    </row>
    <row r="327" spans="3:4" ht="13.5" customHeight="1">
      <c r="C327" s="14"/>
      <c r="D327" s="14"/>
    </row>
    <row r="330" spans="3:4" ht="13.5" customHeight="1">
      <c r="C330" s="14"/>
      <c r="D330" s="14"/>
    </row>
    <row r="331" spans="3:4" ht="13.5" customHeight="1">
      <c r="C331" s="14"/>
      <c r="D331" s="14"/>
    </row>
    <row r="333" spans="3:4" ht="13.5" customHeight="1">
      <c r="C333" s="14"/>
      <c r="D333" s="14"/>
    </row>
    <row r="334" spans="3:4" ht="13.5" customHeight="1">
      <c r="C334" s="14"/>
      <c r="D334" s="14"/>
    </row>
    <row r="337" spans="2:4" ht="13.5" customHeight="1">
      <c r="B337" s="16"/>
      <c r="C337" s="17"/>
      <c r="D337" s="17"/>
    </row>
    <row r="340" spans="2:4" ht="13.5" customHeight="1">
      <c r="C340" s="14"/>
      <c r="D340" s="14"/>
    </row>
    <row r="341" spans="2:4" ht="13.5" customHeight="1">
      <c r="C341" s="14"/>
      <c r="D341" s="14"/>
    </row>
    <row r="342" spans="2:4" ht="13.5" customHeight="1">
      <c r="C342" s="14"/>
      <c r="D342" s="14"/>
    </row>
    <row r="343" spans="2:4" ht="13.5" customHeight="1">
      <c r="C343" s="14"/>
      <c r="D343" s="14"/>
    </row>
    <row r="344" spans="2:4" ht="13.5" customHeight="1">
      <c r="C344" s="14"/>
      <c r="D344" s="14"/>
    </row>
    <row r="346" spans="2:4" ht="13.5" customHeight="1">
      <c r="C346" s="14"/>
      <c r="D346" s="14"/>
    </row>
    <row r="347" spans="2:4" ht="13.5" customHeight="1">
      <c r="C347" s="14"/>
      <c r="D347" s="14"/>
    </row>
    <row r="348" spans="2:4" ht="13.5" customHeight="1">
      <c r="C348" s="14"/>
      <c r="D348" s="14"/>
    </row>
    <row r="350" spans="2:4" ht="13.5" customHeight="1">
      <c r="C350" s="14"/>
      <c r="D350" s="14"/>
    </row>
    <row r="351" spans="2:4" ht="13.5" customHeight="1">
      <c r="C351" s="14"/>
      <c r="D351" s="14"/>
    </row>
    <row r="352" spans="2:4" ht="13.5" customHeight="1">
      <c r="C352" s="14"/>
      <c r="D352" s="14"/>
    </row>
    <row r="354" spans="3:4" ht="13.5" customHeight="1">
      <c r="C354" s="14"/>
      <c r="D354" s="14"/>
    </row>
    <row r="355" spans="3:4" ht="13.5" customHeight="1">
      <c r="C355" s="14"/>
      <c r="D355" s="14"/>
    </row>
    <row r="356" spans="3:4" ht="13.5" customHeight="1">
      <c r="C356" s="14"/>
      <c r="D356" s="14"/>
    </row>
    <row r="359" spans="3:4" ht="13.5" customHeight="1">
      <c r="C359" s="14"/>
      <c r="D359" s="14"/>
    </row>
    <row r="360" spans="3:4" ht="13.5" customHeight="1">
      <c r="C360" s="14"/>
      <c r="D360" s="14"/>
    </row>
    <row r="361" spans="3:4" ht="13.5" customHeight="1">
      <c r="C361" s="14"/>
      <c r="D361" s="14"/>
    </row>
    <row r="362" spans="3:4" ht="13.5" customHeight="1">
      <c r="C362" s="14"/>
      <c r="D362" s="14"/>
    </row>
    <row r="363" spans="3:4" ht="13.5" customHeight="1">
      <c r="C363" s="14"/>
      <c r="D363" s="14"/>
    </row>
    <row r="365" spans="3:4" ht="13.5" customHeight="1">
      <c r="C365" s="14"/>
      <c r="D365" s="14"/>
    </row>
    <row r="366" spans="3:4" ht="13.5" customHeight="1">
      <c r="C366" s="14"/>
      <c r="D366" s="14"/>
    </row>
    <row r="367" spans="3:4" ht="13.5" customHeight="1">
      <c r="C367" s="14"/>
      <c r="D367" s="14"/>
    </row>
    <row r="369" spans="3:4" ht="13.5" customHeight="1">
      <c r="C369" s="14"/>
      <c r="D369" s="14"/>
    </row>
    <row r="370" spans="3:4" ht="13.5" customHeight="1">
      <c r="C370" s="14"/>
      <c r="D370" s="14"/>
    </row>
    <row r="371" spans="3:4" ht="13.5" customHeight="1">
      <c r="C371" s="14"/>
      <c r="D371" s="14"/>
    </row>
    <row r="373" spans="3:4" ht="13.5" customHeight="1">
      <c r="C373" s="14"/>
      <c r="D373" s="14"/>
    </row>
    <row r="374" spans="3:4" ht="13.5" customHeight="1">
      <c r="C374" s="14"/>
      <c r="D374" s="14"/>
    </row>
    <row r="375" spans="3:4" ht="13.5" customHeight="1">
      <c r="C375" s="14"/>
      <c r="D375" s="14"/>
    </row>
    <row r="378" spans="3:4" ht="13.5" customHeight="1">
      <c r="C378" s="14"/>
      <c r="D378" s="14"/>
    </row>
    <row r="379" spans="3:4" ht="13.5" customHeight="1">
      <c r="C379" s="14"/>
      <c r="D379" s="14"/>
    </row>
    <row r="380" spans="3:4" ht="13.5" customHeight="1">
      <c r="C380" s="14"/>
      <c r="D380" s="14"/>
    </row>
    <row r="382" spans="3:4" ht="13.5" customHeight="1">
      <c r="C382" s="14"/>
      <c r="D382" s="14"/>
    </row>
    <row r="383" spans="3:4" ht="13.5" customHeight="1">
      <c r="C383" s="14"/>
      <c r="D383" s="14"/>
    </row>
    <row r="384" spans="3:4" ht="13.5" customHeight="1">
      <c r="C384" s="14"/>
      <c r="D384" s="14"/>
    </row>
    <row r="386" spans="3:4" ht="13.5" customHeight="1">
      <c r="C386" s="14"/>
      <c r="D386" s="14"/>
    </row>
    <row r="387" spans="3:4" ht="13.5" customHeight="1">
      <c r="C387" s="14"/>
      <c r="D387" s="14"/>
    </row>
    <row r="388" spans="3:4" ht="13.5" customHeight="1">
      <c r="C388" s="14"/>
      <c r="D388" s="14"/>
    </row>
    <row r="390" spans="3:4" ht="13.5" customHeight="1">
      <c r="C390" s="14"/>
      <c r="D390" s="14"/>
    </row>
    <row r="391" spans="3:4" ht="13.5" customHeight="1">
      <c r="C391" s="14"/>
      <c r="D391" s="14"/>
    </row>
    <row r="392" spans="3:4" ht="13.5" customHeight="1">
      <c r="C392" s="14"/>
      <c r="D392" s="14"/>
    </row>
    <row r="395" spans="3:4" ht="13.5" customHeight="1">
      <c r="C395" s="14"/>
      <c r="D395" s="14"/>
    </row>
    <row r="396" spans="3:4" ht="13.5" customHeight="1">
      <c r="C396" s="14"/>
      <c r="D396" s="14"/>
    </row>
    <row r="397" spans="3:4" ht="13.5" customHeight="1">
      <c r="C397" s="14"/>
      <c r="D397" s="14"/>
    </row>
    <row r="399" spans="3:4" ht="13.5" customHeight="1">
      <c r="C399" s="14"/>
      <c r="D399" s="14"/>
    </row>
    <row r="400" spans="3:4" ht="13.5" customHeight="1">
      <c r="C400" s="14"/>
      <c r="D400" s="14"/>
    </row>
    <row r="401" spans="1:6" ht="13.5" customHeight="1">
      <c r="C401" s="14"/>
      <c r="D401" s="14"/>
    </row>
    <row r="403" spans="1:6" ht="13.5" customHeight="1">
      <c r="C403" s="14"/>
      <c r="D403" s="14"/>
    </row>
    <row r="404" spans="1:6" ht="13.5" customHeight="1">
      <c r="C404" s="14"/>
      <c r="D404" s="14"/>
    </row>
    <row r="405" spans="1:6" ht="13.5" customHeight="1">
      <c r="C405" s="14"/>
      <c r="D405" s="14"/>
    </row>
    <row r="407" spans="1:6" ht="13.5" customHeight="1">
      <c r="C407" s="14"/>
      <c r="D407" s="14"/>
    </row>
    <row r="408" spans="1:6" ht="13.5" customHeight="1">
      <c r="C408" s="14"/>
      <c r="D408" s="14"/>
    </row>
    <row r="409" spans="1:6" s="28" customFormat="1" ht="13.5" customHeight="1">
      <c r="A409" s="24"/>
      <c r="B409" s="11"/>
      <c r="C409" s="14"/>
      <c r="D409" s="14"/>
      <c r="E409" s="27"/>
      <c r="F409" s="27"/>
    </row>
    <row r="410" spans="1:6" s="19" customFormat="1" ht="13.5" customHeight="1">
      <c r="A410" s="15"/>
      <c r="B410" s="11"/>
      <c r="C410" s="12"/>
      <c r="D410" s="12"/>
      <c r="E410" s="18"/>
      <c r="F410" s="18"/>
    </row>
    <row r="411" spans="1:6" ht="13.5" customHeight="1">
      <c r="C411" s="14"/>
      <c r="D411" s="14"/>
    </row>
    <row r="412" spans="1:6" ht="13.5" customHeight="1">
      <c r="C412" s="20"/>
      <c r="D412" s="20"/>
    </row>
    <row r="413" spans="1:6" ht="13.5" customHeight="1">
      <c r="C413" s="22"/>
      <c r="D413" s="22"/>
    </row>
    <row r="414" spans="1:6" ht="13.5" customHeight="1">
      <c r="C414" s="22"/>
      <c r="D414" s="22"/>
    </row>
    <row r="415" spans="1:6" ht="13.5" customHeight="1">
      <c r="C415" s="22"/>
      <c r="D415" s="22"/>
    </row>
    <row r="416" spans="1:6" s="23" customFormat="1" ht="13.5" customHeight="1">
      <c r="A416" s="10"/>
      <c r="B416" s="11"/>
      <c r="C416" s="22"/>
      <c r="D416" s="22"/>
      <c r="E416" s="29"/>
      <c r="F416" s="29"/>
    </row>
    <row r="417" spans="1:6" ht="13.5" customHeight="1">
      <c r="C417" s="14"/>
      <c r="D417" s="14"/>
    </row>
    <row r="418" spans="1:6" s="19" customFormat="1" ht="13.5" customHeight="1">
      <c r="A418" s="15"/>
      <c r="B418" s="11"/>
      <c r="C418" s="14"/>
      <c r="D418" s="14"/>
      <c r="E418" s="18"/>
      <c r="F418" s="18"/>
    </row>
    <row r="419" spans="1:6" ht="13.5" customHeight="1">
      <c r="C419" s="14"/>
      <c r="D419" s="14"/>
    </row>
    <row r="420" spans="1:6" ht="13.5" customHeight="1">
      <c r="C420" s="14"/>
      <c r="D420" s="14"/>
    </row>
    <row r="421" spans="1:6" ht="13.5" customHeight="1">
      <c r="C421" s="14"/>
      <c r="D421" s="14"/>
    </row>
    <row r="423" spans="1:6" s="19" customFormat="1" ht="13.5" customHeight="1">
      <c r="A423" s="15"/>
      <c r="B423" s="11"/>
      <c r="C423" s="12"/>
      <c r="D423" s="12"/>
      <c r="E423" s="18"/>
      <c r="F423" s="18"/>
    </row>
    <row r="424" spans="1:6" ht="13.5" customHeight="1">
      <c r="C424" s="14"/>
      <c r="D424" s="14"/>
    </row>
    <row r="426" spans="1:6" ht="13.5" customHeight="1">
      <c r="C426" s="23"/>
      <c r="D426" s="23"/>
    </row>
    <row r="427" spans="1:6" ht="13.5" customHeight="1">
      <c r="C427" s="23"/>
      <c r="D427" s="23"/>
    </row>
    <row r="428" spans="1:6" ht="13.5" customHeight="1">
      <c r="B428" s="25"/>
      <c r="C428" s="26"/>
      <c r="D428" s="26"/>
    </row>
    <row r="429" spans="1:6" ht="13.5" customHeight="1">
      <c r="B429" s="16"/>
      <c r="C429" s="19"/>
      <c r="D429" s="19"/>
    </row>
    <row r="431" spans="1:6" ht="13.5" customHeight="1">
      <c r="C431" s="14"/>
      <c r="D431" s="14"/>
    </row>
    <row r="432" spans="1:6" ht="13.5" customHeight="1">
      <c r="C432" s="14"/>
      <c r="D432" s="14"/>
    </row>
    <row r="433" spans="2:4" ht="13.5" customHeight="1">
      <c r="C433" s="14"/>
      <c r="D433" s="14"/>
    </row>
    <row r="434" spans="2:4" ht="13.5" customHeight="1">
      <c r="C434" s="14"/>
      <c r="D434" s="14"/>
    </row>
    <row r="435" spans="2:4" ht="13.5" customHeight="1">
      <c r="C435" s="14"/>
      <c r="D435" s="14"/>
    </row>
    <row r="436" spans="2:4" ht="13.5" customHeight="1">
      <c r="C436" s="14"/>
      <c r="D436" s="14"/>
    </row>
    <row r="437" spans="2:4" ht="13.5" customHeight="1">
      <c r="B437" s="16"/>
      <c r="C437" s="19"/>
      <c r="D437" s="19"/>
    </row>
    <row r="439" spans="2:4" ht="13.5" customHeight="1">
      <c r="C439" s="14"/>
      <c r="D439" s="14"/>
    </row>
    <row r="440" spans="2:4" ht="13.5" customHeight="1">
      <c r="C440" s="14"/>
      <c r="D440" s="14"/>
    </row>
    <row r="441" spans="2:4" ht="13.5" customHeight="1">
      <c r="C441" s="14"/>
      <c r="D441" s="14"/>
    </row>
    <row r="442" spans="2:4" ht="13.5" customHeight="1">
      <c r="B442" s="16"/>
      <c r="C442" s="19"/>
      <c r="D442" s="19"/>
    </row>
    <row r="444" spans="2:4" ht="13.5" customHeight="1">
      <c r="C444" s="14"/>
      <c r="D444" s="14"/>
    </row>
    <row r="445" spans="2:4" ht="13.5" customHeight="1">
      <c r="C445" s="14"/>
      <c r="D445" s="14"/>
    </row>
    <row r="446" spans="2:4" ht="13.5" customHeight="1">
      <c r="C446" s="14"/>
      <c r="D446" s="14"/>
    </row>
    <row r="447" spans="2:4" ht="13.5" customHeight="1">
      <c r="C447" s="14"/>
      <c r="D447" s="14"/>
    </row>
    <row r="449" spans="3:4" ht="13.5" customHeight="1">
      <c r="C449" s="14"/>
      <c r="D449" s="14"/>
    </row>
    <row r="450" spans="3:4" ht="13.5" customHeight="1">
      <c r="C450" s="14"/>
      <c r="D450" s="14"/>
    </row>
    <row r="451" spans="3:4" ht="13.5" customHeight="1">
      <c r="C451" s="14"/>
      <c r="D451" s="14"/>
    </row>
    <row r="452" spans="3:4" ht="13.5" customHeight="1">
      <c r="C452" s="14"/>
      <c r="D452" s="14"/>
    </row>
    <row r="453" spans="3:4" ht="13.5" customHeight="1">
      <c r="C453" s="14"/>
      <c r="D453" s="14"/>
    </row>
    <row r="454" spans="3:4" ht="13.5" customHeight="1">
      <c r="C454" s="14"/>
      <c r="D454" s="14"/>
    </row>
    <row r="456" spans="3:4" ht="13.5" customHeight="1">
      <c r="C456" s="14"/>
      <c r="D456" s="14"/>
    </row>
    <row r="457" spans="3:4" ht="13.5" customHeight="1">
      <c r="C457" s="14"/>
      <c r="D457" s="14"/>
    </row>
    <row r="458" spans="3:4" ht="13.5" customHeight="1">
      <c r="C458" s="14"/>
      <c r="D458" s="14"/>
    </row>
    <row r="459" spans="3:4" ht="13.5" customHeight="1">
      <c r="C459" s="14"/>
      <c r="D459" s="14"/>
    </row>
    <row r="460" spans="3:4" ht="13.5" customHeight="1">
      <c r="C460" s="14"/>
      <c r="D460" s="14"/>
    </row>
    <row r="462" spans="3:4" ht="13.5" customHeight="1">
      <c r="C462" s="14"/>
      <c r="D462" s="14"/>
    </row>
    <row r="463" spans="3:4" ht="13.5" customHeight="1">
      <c r="C463" s="14"/>
      <c r="D463" s="14"/>
    </row>
    <row r="464" spans="3:4" ht="13.5" customHeight="1">
      <c r="C464" s="14"/>
      <c r="D464" s="14"/>
    </row>
    <row r="466" spans="1:6" ht="13.5" customHeight="1">
      <c r="C466" s="14"/>
      <c r="D466" s="14"/>
    </row>
    <row r="468" spans="1:6" ht="13.5" customHeight="1">
      <c r="C468" s="14"/>
      <c r="D468" s="14"/>
    </row>
    <row r="470" spans="1:6" ht="13.5" customHeight="1">
      <c r="C470" s="14"/>
      <c r="D470" s="14"/>
    </row>
    <row r="472" spans="1:6" ht="13.5" customHeight="1">
      <c r="C472" s="14"/>
      <c r="D472" s="14"/>
    </row>
    <row r="473" spans="1:6" ht="13.5" customHeight="1">
      <c r="C473" s="14"/>
      <c r="D473" s="14"/>
    </row>
    <row r="475" spans="1:6" s="19" customFormat="1" ht="13.5" customHeight="1">
      <c r="A475" s="15"/>
      <c r="B475" s="11"/>
      <c r="C475" s="14"/>
      <c r="D475" s="14"/>
      <c r="E475" s="18"/>
      <c r="F475" s="18"/>
    </row>
    <row r="477" spans="1:6" ht="13.5" customHeight="1">
      <c r="C477" s="14"/>
      <c r="D477" s="14"/>
    </row>
    <row r="479" spans="1:6" ht="13.5" customHeight="1">
      <c r="C479" s="14"/>
      <c r="D479" s="14"/>
    </row>
    <row r="480" spans="1:6" ht="13.5" customHeight="1">
      <c r="C480" s="14"/>
      <c r="D480" s="14"/>
    </row>
    <row r="482" spans="1:6" ht="13.5" customHeight="1">
      <c r="C482" s="14"/>
      <c r="D482" s="14"/>
    </row>
    <row r="483" spans="1:6" s="19" customFormat="1" ht="13.5" customHeight="1">
      <c r="A483" s="15"/>
      <c r="B483" s="11"/>
      <c r="C483" s="14"/>
      <c r="D483" s="14"/>
      <c r="E483" s="18"/>
      <c r="F483" s="18"/>
    </row>
    <row r="484" spans="1:6" ht="13.5" customHeight="1">
      <c r="C484" s="14"/>
      <c r="D484" s="14"/>
    </row>
    <row r="485" spans="1:6" ht="13.5" customHeight="1">
      <c r="C485" s="14"/>
      <c r="D485" s="14"/>
    </row>
    <row r="486" spans="1:6" ht="13.5" customHeight="1">
      <c r="C486" s="14"/>
      <c r="D486" s="14"/>
    </row>
    <row r="487" spans="1:6" ht="13.5" customHeight="1">
      <c r="C487" s="14"/>
      <c r="D487" s="14"/>
    </row>
    <row r="488" spans="1:6" ht="13.5" customHeight="1">
      <c r="C488" s="14"/>
      <c r="D488" s="14"/>
    </row>
    <row r="489" spans="1:6" s="19" customFormat="1" ht="13.5" customHeight="1">
      <c r="A489" s="15"/>
      <c r="B489" s="11"/>
      <c r="C489" s="14"/>
      <c r="D489" s="14"/>
      <c r="E489" s="18"/>
      <c r="F489" s="18"/>
    </row>
    <row r="490" spans="1:6" s="19" customFormat="1" ht="13.5" customHeight="1">
      <c r="A490" s="15"/>
      <c r="B490" s="11"/>
      <c r="C490" s="12"/>
      <c r="D490" s="12"/>
      <c r="E490" s="18"/>
      <c r="F490" s="18"/>
    </row>
    <row r="491" spans="1:6" s="19" customFormat="1" ht="13.5" customHeight="1">
      <c r="A491" s="15"/>
      <c r="B491" s="11"/>
      <c r="C491" s="14"/>
      <c r="D491" s="14"/>
      <c r="E491" s="18"/>
      <c r="F491" s="18"/>
    </row>
    <row r="492" spans="1:6" ht="13.5" customHeight="1">
      <c r="C492" s="14"/>
      <c r="D492" s="14"/>
    </row>
    <row r="493" spans="1:6" ht="13.5" customHeight="1">
      <c r="C493" s="14"/>
      <c r="D493" s="14"/>
    </row>
    <row r="494" spans="1:6" s="19" customFormat="1" ht="13.5" customHeight="1">
      <c r="A494" s="15"/>
      <c r="B494" s="16"/>
      <c r="E494" s="18"/>
      <c r="F494" s="18"/>
    </row>
    <row r="495" spans="1:6" s="19" customFormat="1" ht="13.5" customHeight="1">
      <c r="A495" s="15"/>
      <c r="B495" s="11"/>
      <c r="C495" s="12"/>
      <c r="D495" s="12"/>
      <c r="E495" s="18"/>
      <c r="F495" s="18"/>
    </row>
    <row r="496" spans="1:6" ht="13.5" customHeight="1">
      <c r="C496" s="14"/>
      <c r="D496" s="14"/>
    </row>
    <row r="498" spans="1:6" ht="13.5" customHeight="1">
      <c r="C498" s="14"/>
      <c r="D498" s="14"/>
    </row>
    <row r="501" spans="1:6" s="23" customFormat="1" ht="13.5" customHeight="1">
      <c r="A501" s="10"/>
      <c r="B501" s="11"/>
      <c r="C501" s="14"/>
      <c r="D501" s="14"/>
      <c r="E501" s="29"/>
      <c r="F501" s="29"/>
    </row>
    <row r="502" spans="1:6" s="19" customFormat="1" ht="13.5" customHeight="1">
      <c r="A502" s="15"/>
      <c r="B502" s="16"/>
      <c r="E502" s="18"/>
      <c r="F502" s="18"/>
    </row>
    <row r="503" spans="1:6" s="19" customFormat="1" ht="13.5" customHeight="1">
      <c r="A503" s="15"/>
      <c r="B503" s="11"/>
      <c r="C503" s="12"/>
      <c r="D503" s="12"/>
      <c r="E503" s="18"/>
      <c r="F503" s="18"/>
    </row>
    <row r="504" spans="1:6" s="19" customFormat="1" ht="13.5" customHeight="1">
      <c r="A504" s="15"/>
      <c r="B504" s="11"/>
      <c r="C504" s="14"/>
      <c r="D504" s="14"/>
      <c r="E504" s="18"/>
      <c r="F504" s="18"/>
    </row>
    <row r="505" spans="1:6" s="19" customFormat="1" ht="13.5" customHeight="1">
      <c r="A505" s="15"/>
      <c r="B505" s="11"/>
      <c r="C505" s="12"/>
      <c r="D505" s="12"/>
      <c r="E505" s="18"/>
      <c r="F505" s="18"/>
    </row>
    <row r="506" spans="1:6" s="28" customFormat="1" ht="13.5" customHeight="1">
      <c r="A506" s="24"/>
      <c r="B506" s="11"/>
      <c r="C506" s="14"/>
      <c r="D506" s="14"/>
      <c r="E506" s="27"/>
      <c r="F506" s="27"/>
    </row>
    <row r="507" spans="1:6" s="31" customFormat="1" ht="13.5" customHeight="1">
      <c r="A507" s="30"/>
      <c r="B507" s="11"/>
      <c r="C507" s="14"/>
      <c r="D507" s="14"/>
    </row>
    <row r="508" spans="1:6" s="31" customFormat="1" ht="13.5" customHeight="1">
      <c r="A508" s="30"/>
      <c r="B508" s="16"/>
      <c r="C508" s="19"/>
      <c r="D508" s="19"/>
    </row>
    <row r="509" spans="1:6" s="31" customFormat="1" ht="13.5" customHeight="1">
      <c r="A509" s="32"/>
      <c r="B509" s="16"/>
      <c r="C509" s="19"/>
      <c r="D509" s="19"/>
    </row>
    <row r="510" spans="1:6" ht="13.5" customHeight="1">
      <c r="A510" s="32"/>
      <c r="B510" s="16"/>
      <c r="C510" s="19"/>
      <c r="D510" s="19"/>
    </row>
    <row r="511" spans="1:6" ht="13.5" customHeight="1">
      <c r="A511" s="32"/>
    </row>
    <row r="512" spans="1:6" ht="13.5" customHeight="1">
      <c r="A512" s="32"/>
      <c r="C512" s="14"/>
      <c r="D512" s="14"/>
    </row>
    <row r="513" spans="1:6" ht="13.5" customHeight="1">
      <c r="A513" s="32"/>
      <c r="B513" s="16"/>
      <c r="C513" s="19"/>
      <c r="D513" s="19"/>
    </row>
    <row r="514" spans="1:6" s="19" customFormat="1" ht="13.5" customHeight="1">
      <c r="A514" s="15"/>
      <c r="B514" s="16"/>
      <c r="E514" s="18"/>
      <c r="F514" s="18"/>
    </row>
    <row r="516" spans="1:6" ht="13.5" customHeight="1">
      <c r="C516" s="14"/>
      <c r="D516" s="14"/>
    </row>
    <row r="517" spans="1:6" ht="13.5" customHeight="1">
      <c r="C517" s="14"/>
      <c r="D517" s="14"/>
    </row>
    <row r="518" spans="1:6" ht="13.5" customHeight="1">
      <c r="C518" s="14"/>
      <c r="D518" s="14"/>
    </row>
    <row r="519" spans="1:6" ht="13.5" customHeight="1">
      <c r="C519" s="14"/>
      <c r="D519" s="14"/>
    </row>
    <row r="520" spans="1:6" s="23" customFormat="1" ht="13.5" customHeight="1">
      <c r="A520" s="10"/>
      <c r="B520" s="11"/>
      <c r="C520" s="14"/>
      <c r="D520" s="14"/>
      <c r="E520" s="29"/>
      <c r="F520" s="29"/>
    </row>
    <row r="521" spans="1:6" ht="13.5" customHeight="1">
      <c r="B521" s="16"/>
      <c r="C521" s="19"/>
      <c r="D521" s="19"/>
    </row>
    <row r="522" spans="1:6" ht="13.5" customHeight="1">
      <c r="B522" s="16"/>
      <c r="C522" s="19"/>
      <c r="D522" s="19"/>
    </row>
    <row r="523" spans="1:6" ht="13.5" customHeight="1">
      <c r="B523" s="16"/>
      <c r="C523" s="19"/>
      <c r="D523" s="19"/>
    </row>
    <row r="524" spans="1:6" ht="13.5" customHeight="1">
      <c r="B524" s="16"/>
      <c r="C524" s="19"/>
      <c r="D524" s="19"/>
    </row>
    <row r="525" spans="1:6" ht="13.5" customHeight="1">
      <c r="B525" s="25"/>
      <c r="C525" s="26"/>
      <c r="D525" s="26"/>
    </row>
    <row r="526" spans="1:6" s="19" customFormat="1" ht="13.5" customHeight="1">
      <c r="A526" s="15"/>
      <c r="B526" s="16"/>
      <c r="E526" s="18"/>
      <c r="F526" s="18"/>
    </row>
    <row r="527" spans="1:6" ht="13.5" customHeight="1">
      <c r="B527" s="16"/>
      <c r="C527" s="19"/>
      <c r="D527" s="19"/>
    </row>
    <row r="528" spans="1:6" ht="13.5" customHeight="1">
      <c r="C528" s="31"/>
      <c r="D528" s="31"/>
    </row>
    <row r="529" spans="2:4" ht="13.5" customHeight="1">
      <c r="C529" s="31"/>
      <c r="D529" s="31"/>
    </row>
    <row r="530" spans="2:4" ht="13.5" customHeight="1">
      <c r="C530" s="31"/>
      <c r="D530" s="31"/>
    </row>
    <row r="531" spans="2:4" ht="13.5" customHeight="1">
      <c r="C531" s="31"/>
      <c r="D531" s="31"/>
    </row>
    <row r="532" spans="2:4" ht="13.5" customHeight="1">
      <c r="C532" s="31"/>
      <c r="D532" s="31"/>
    </row>
    <row r="533" spans="2:4" ht="13.5" customHeight="1">
      <c r="B533" s="16"/>
      <c r="C533" s="19"/>
      <c r="D533" s="19"/>
    </row>
    <row r="534" spans="2:4" ht="13.5" customHeight="1">
      <c r="C534" s="14"/>
      <c r="D534" s="14"/>
    </row>
    <row r="535" spans="2:4" ht="13.5" customHeight="1">
      <c r="C535" s="14"/>
      <c r="D535" s="14"/>
    </row>
    <row r="536" spans="2:4" ht="13.5" customHeight="1">
      <c r="C536" s="14"/>
      <c r="D536" s="14"/>
    </row>
    <row r="537" spans="2:4" ht="13.5" customHeight="1">
      <c r="C537" s="14"/>
      <c r="D537" s="14"/>
    </row>
    <row r="538" spans="2:4" ht="13.5" customHeight="1">
      <c r="C538" s="14"/>
      <c r="D538" s="14"/>
    </row>
    <row r="539" spans="2:4" ht="13.5" customHeight="1">
      <c r="C539" s="14"/>
      <c r="D539" s="14"/>
    </row>
    <row r="540" spans="2:4" ht="13.5" customHeight="1">
      <c r="C540" s="14"/>
      <c r="D540" s="14"/>
    </row>
    <row r="541" spans="2:4" ht="13.5" customHeight="1">
      <c r="C541" s="14"/>
      <c r="D541" s="14"/>
    </row>
    <row r="542" spans="2:4" ht="13.5" customHeight="1">
      <c r="C542" s="14"/>
      <c r="D542" s="14"/>
    </row>
    <row r="543" spans="2:4" ht="13.5" customHeight="1">
      <c r="C543" s="14"/>
      <c r="D543" s="14"/>
    </row>
    <row r="544" spans="2:4" ht="13.5" customHeight="1">
      <c r="C544" s="14"/>
      <c r="D544" s="14"/>
    </row>
    <row r="545" spans="2:4" ht="13.5" customHeight="1">
      <c r="B545" s="16"/>
      <c r="C545" s="19"/>
      <c r="D545" s="19"/>
    </row>
    <row r="550" spans="2:4" ht="13.5" customHeight="1">
      <c r="C550" s="14"/>
      <c r="D550" s="14"/>
    </row>
    <row r="551" spans="2:4" ht="13.5" customHeight="1">
      <c r="C551" s="14"/>
      <c r="D551" s="14"/>
    </row>
    <row r="552" spans="2:4" ht="13.5" customHeight="1">
      <c r="C552" s="14"/>
      <c r="D552" s="14"/>
    </row>
    <row r="553" spans="2:4" ht="13.5" customHeight="1">
      <c r="C553" s="14"/>
      <c r="D553" s="14"/>
    </row>
    <row r="554" spans="2:4" ht="13.5" customHeight="1">
      <c r="C554" s="14"/>
      <c r="D554" s="14"/>
    </row>
    <row r="555" spans="2:4" ht="13.5" customHeight="1">
      <c r="C555" s="14"/>
      <c r="D555" s="14"/>
    </row>
    <row r="556" spans="2:4" ht="13.5" customHeight="1">
      <c r="C556" s="14"/>
      <c r="D556" s="14"/>
    </row>
    <row r="557" spans="2:4" ht="13.5" customHeight="1">
      <c r="C557" s="14"/>
      <c r="D557" s="14"/>
    </row>
    <row r="559" spans="2:4" ht="13.5" customHeight="1">
      <c r="C559" s="14"/>
      <c r="D559" s="14"/>
    </row>
    <row r="560" spans="2:4" ht="13.5" customHeight="1">
      <c r="C560" s="14"/>
      <c r="D560" s="14"/>
    </row>
    <row r="561" spans="3:4" ht="13.5" customHeight="1">
      <c r="C561" s="14"/>
      <c r="D561" s="14"/>
    </row>
    <row r="562" spans="3:4" ht="13.5" customHeight="1">
      <c r="C562" s="14"/>
      <c r="D562" s="14"/>
    </row>
    <row r="563" spans="3:4" ht="13.5" customHeight="1">
      <c r="C563" s="14"/>
      <c r="D563" s="14"/>
    </row>
    <row r="564" spans="3:4" ht="13.5" customHeight="1">
      <c r="C564" s="14"/>
      <c r="D564" s="14"/>
    </row>
    <row r="565" spans="3:4" ht="13.5" customHeight="1">
      <c r="C565" s="14"/>
      <c r="D565" s="14"/>
    </row>
    <row r="566" spans="3:4" ht="13.5" customHeight="1">
      <c r="C566" s="14"/>
      <c r="D566" s="14"/>
    </row>
    <row r="567" spans="3:4" ht="13.5" customHeight="1">
      <c r="C567" s="14"/>
      <c r="D567" s="14"/>
    </row>
    <row r="568" spans="3:4" ht="13.5" customHeight="1">
      <c r="C568" s="14"/>
      <c r="D568" s="14"/>
    </row>
    <row r="569" spans="3:4" ht="13.5" customHeight="1">
      <c r="C569" s="14"/>
      <c r="D569" s="14"/>
    </row>
    <row r="570" spans="3:4" ht="13.5" customHeight="1">
      <c r="C570" s="14"/>
      <c r="D570" s="14"/>
    </row>
    <row r="571" spans="3:4" ht="13.5" customHeight="1">
      <c r="C571" s="14"/>
      <c r="D571" s="14"/>
    </row>
    <row r="572" spans="3:4" ht="13.5" customHeight="1">
      <c r="C572" s="14"/>
      <c r="D572" s="14"/>
    </row>
    <row r="573" spans="3:4" ht="13.5" customHeight="1">
      <c r="C573" s="14"/>
      <c r="D573" s="14"/>
    </row>
    <row r="574" spans="3:4" ht="13.5" customHeight="1">
      <c r="C574" s="14"/>
      <c r="D574" s="14"/>
    </row>
    <row r="575" spans="3:4" ht="13.5" customHeight="1">
      <c r="C575" s="14"/>
      <c r="D575" s="14"/>
    </row>
    <row r="576" spans="3:4" ht="13.5" customHeight="1">
      <c r="C576" s="14"/>
      <c r="D576" s="14"/>
    </row>
    <row r="577" spans="3:4" ht="13.5" customHeight="1">
      <c r="C577" s="14"/>
      <c r="D577" s="14"/>
    </row>
    <row r="578" spans="3:4" ht="13.5" customHeight="1">
      <c r="C578" s="14"/>
      <c r="D578" s="14"/>
    </row>
    <row r="579" spans="3:4" ht="13.5" customHeight="1">
      <c r="C579" s="14"/>
      <c r="D579" s="14"/>
    </row>
    <row r="580" spans="3:4" ht="13.5" customHeight="1">
      <c r="C580" s="14"/>
      <c r="D580" s="14"/>
    </row>
    <row r="581" spans="3:4" ht="13.5" customHeight="1">
      <c r="C581" s="14"/>
      <c r="D581" s="14"/>
    </row>
    <row r="582" spans="3:4" ht="13.5" customHeight="1">
      <c r="C582" s="14"/>
      <c r="D582" s="14"/>
    </row>
    <row r="583" spans="3:4" ht="13.5" customHeight="1">
      <c r="C583" s="14"/>
      <c r="D583" s="14"/>
    </row>
    <row r="584" spans="3:4" ht="13.5" customHeight="1">
      <c r="C584" s="14"/>
      <c r="D584" s="14"/>
    </row>
    <row r="585" spans="3:4" ht="13.5" customHeight="1">
      <c r="C585" s="14"/>
      <c r="D585" s="14"/>
    </row>
    <row r="586" spans="3:4" ht="13.5" customHeight="1">
      <c r="C586" s="14"/>
      <c r="D586" s="14"/>
    </row>
    <row r="587" spans="3:4" ht="13.5" customHeight="1">
      <c r="C587" s="14"/>
      <c r="D587" s="14"/>
    </row>
    <row r="588" spans="3:4" ht="13.5" customHeight="1">
      <c r="C588" s="14"/>
      <c r="D588" s="14"/>
    </row>
    <row r="589" spans="3:4" ht="13.5" customHeight="1">
      <c r="C589" s="14"/>
      <c r="D589" s="14"/>
    </row>
    <row r="590" spans="3:4" ht="13.5" customHeight="1">
      <c r="C590" s="14"/>
      <c r="D590" s="14"/>
    </row>
    <row r="591" spans="3:4" ht="13.5" customHeight="1">
      <c r="C591" s="14"/>
      <c r="D591" s="14"/>
    </row>
    <row r="592" spans="3:4" ht="13.5" customHeight="1">
      <c r="C592" s="14"/>
      <c r="D592" s="14"/>
    </row>
    <row r="593" spans="3:4" ht="13.5" customHeight="1">
      <c r="C593" s="14"/>
      <c r="D593" s="14"/>
    </row>
    <row r="594" spans="3:4" ht="13.5" customHeight="1">
      <c r="C594" s="14"/>
      <c r="D594" s="14"/>
    </row>
    <row r="595" spans="3:4" ht="13.5" customHeight="1">
      <c r="C595" s="14"/>
      <c r="D595" s="14"/>
    </row>
    <row r="596" spans="3:4" ht="13.5" customHeight="1">
      <c r="C596" s="14"/>
      <c r="D596" s="14"/>
    </row>
    <row r="597" spans="3:4" ht="13.5" customHeight="1">
      <c r="C597" s="14"/>
      <c r="D597" s="14"/>
    </row>
    <row r="598" spans="3:4" ht="13.5" customHeight="1">
      <c r="C598" s="14"/>
      <c r="D598" s="14"/>
    </row>
    <row r="599" spans="3:4" ht="13.5" customHeight="1">
      <c r="C599" s="14"/>
      <c r="D599" s="14"/>
    </row>
    <row r="600" spans="3:4" ht="13.5" customHeight="1">
      <c r="C600" s="14"/>
      <c r="D600" s="14"/>
    </row>
    <row r="601" spans="3:4" ht="13.5" customHeight="1">
      <c r="C601" s="14"/>
      <c r="D601" s="14"/>
    </row>
    <row r="602" spans="3:4" ht="13.5" customHeight="1">
      <c r="C602" s="14"/>
      <c r="D602" s="14"/>
    </row>
    <row r="603" spans="3:4" ht="13.5" customHeight="1">
      <c r="C603" s="14"/>
      <c r="D603" s="14"/>
    </row>
    <row r="604" spans="3:4" ht="13.5" customHeight="1">
      <c r="C604" s="14"/>
      <c r="D604" s="14"/>
    </row>
    <row r="605" spans="3:4" ht="13.5" customHeight="1">
      <c r="C605" s="14"/>
      <c r="D605" s="14"/>
    </row>
    <row r="606" spans="3:4" ht="13.5" customHeight="1">
      <c r="C606" s="14"/>
      <c r="D606" s="14"/>
    </row>
    <row r="607" spans="3:4" ht="13.5" customHeight="1">
      <c r="C607" s="14"/>
      <c r="D607" s="14"/>
    </row>
    <row r="608" spans="3:4" ht="13.5" customHeight="1">
      <c r="C608" s="14"/>
      <c r="D608" s="14"/>
    </row>
    <row r="609" spans="3:4" ht="13.5" customHeight="1">
      <c r="C609" s="14"/>
      <c r="D609" s="14"/>
    </row>
    <row r="610" spans="3:4" ht="13.5" customHeight="1">
      <c r="C610" s="14"/>
      <c r="D610" s="14"/>
    </row>
    <row r="611" spans="3:4" ht="13.5" customHeight="1">
      <c r="C611" s="14"/>
      <c r="D611" s="14"/>
    </row>
    <row r="612" spans="3:4" ht="13.5" customHeight="1">
      <c r="C612" s="14"/>
      <c r="D612" s="14"/>
    </row>
    <row r="613" spans="3:4" ht="13.5" customHeight="1">
      <c r="C613" s="14"/>
      <c r="D613" s="14"/>
    </row>
    <row r="614" spans="3:4" ht="13.5" customHeight="1">
      <c r="C614" s="14"/>
      <c r="D614" s="14"/>
    </row>
    <row r="615" spans="3:4" ht="13.5" customHeight="1">
      <c r="C615" s="14"/>
      <c r="D615" s="14"/>
    </row>
    <row r="616" spans="3:4" ht="13.5" customHeight="1">
      <c r="C616" s="14"/>
      <c r="D616" s="14"/>
    </row>
    <row r="617" spans="3:4" ht="13.5" customHeight="1">
      <c r="C617" s="14"/>
      <c r="D617" s="14"/>
    </row>
    <row r="618" spans="3:4" ht="13.5" customHeight="1">
      <c r="C618" s="14"/>
      <c r="D618" s="14"/>
    </row>
    <row r="619" spans="3:4" ht="13.5" customHeight="1">
      <c r="C619" s="14"/>
      <c r="D619" s="14"/>
    </row>
    <row r="620" spans="3:4" ht="13.5" customHeight="1">
      <c r="C620" s="14"/>
      <c r="D620" s="14"/>
    </row>
    <row r="621" spans="3:4" ht="13.5" customHeight="1">
      <c r="C621" s="14"/>
      <c r="D621" s="14"/>
    </row>
    <row r="622" spans="3:4" ht="13.5" customHeight="1">
      <c r="C622" s="14"/>
      <c r="D622" s="14"/>
    </row>
    <row r="623" spans="3:4" ht="13.5" customHeight="1">
      <c r="C623" s="14"/>
      <c r="D623" s="14"/>
    </row>
    <row r="624" spans="3:4" ht="13.5" customHeight="1">
      <c r="C624" s="14"/>
      <c r="D624" s="14"/>
    </row>
    <row r="625" spans="3:4" ht="13.5" customHeight="1">
      <c r="C625" s="14"/>
      <c r="D625" s="14"/>
    </row>
    <row r="626" spans="3:4" ht="13.5" customHeight="1">
      <c r="C626" s="14"/>
      <c r="D626" s="14"/>
    </row>
    <row r="627" spans="3:4" ht="13.5" customHeight="1">
      <c r="C627" s="14"/>
      <c r="D627" s="14"/>
    </row>
    <row r="628" spans="3:4" ht="13.5" customHeight="1">
      <c r="C628" s="14"/>
      <c r="D628" s="14"/>
    </row>
    <row r="629" spans="3:4" ht="13.5" customHeight="1">
      <c r="C629" s="14"/>
      <c r="D629" s="14"/>
    </row>
    <row r="630" spans="3:4" ht="13.5" customHeight="1">
      <c r="C630" s="14"/>
      <c r="D630" s="14"/>
    </row>
    <row r="631" spans="3:4" ht="13.5" customHeight="1">
      <c r="C631" s="14"/>
      <c r="D631" s="14"/>
    </row>
    <row r="632" spans="3:4" ht="13.5" customHeight="1">
      <c r="C632" s="14"/>
      <c r="D632" s="14"/>
    </row>
    <row r="633" spans="3:4" ht="13.5" customHeight="1">
      <c r="C633" s="14"/>
      <c r="D633" s="14"/>
    </row>
    <row r="634" spans="3:4" ht="13.5" customHeight="1">
      <c r="C634" s="14"/>
      <c r="D634" s="14"/>
    </row>
    <row r="635" spans="3:4" ht="13.5" customHeight="1">
      <c r="C635" s="14"/>
      <c r="D635" s="14"/>
    </row>
    <row r="638" spans="3:4" ht="13.5" customHeight="1">
      <c r="C638" s="14"/>
      <c r="D638" s="14"/>
    </row>
    <row r="640" spans="3:4" ht="13.5" customHeight="1">
      <c r="C640" s="14"/>
      <c r="D640" s="14"/>
    </row>
    <row r="641" spans="3:4" ht="13.5" customHeight="1">
      <c r="C641" s="14"/>
      <c r="D641" s="14"/>
    </row>
    <row r="642" spans="3:4" ht="13.5" customHeight="1">
      <c r="C642" s="14"/>
      <c r="D642" s="14"/>
    </row>
    <row r="643" spans="3:4" ht="13.5" customHeight="1">
      <c r="C643" s="14"/>
      <c r="D643" s="14"/>
    </row>
    <row r="644" spans="3:4" ht="13.5" customHeight="1">
      <c r="C644" s="14"/>
      <c r="D644" s="14"/>
    </row>
    <row r="645" spans="3:4" ht="13.5" customHeight="1">
      <c r="C645" s="14"/>
      <c r="D645" s="14"/>
    </row>
    <row r="646" spans="3:4" ht="13.5" customHeight="1">
      <c r="C646" s="14"/>
      <c r="D646" s="14"/>
    </row>
    <row r="647" spans="3:4" ht="13.5" customHeight="1">
      <c r="C647" s="14"/>
      <c r="D647" s="14"/>
    </row>
    <row r="648" spans="3:4" ht="13.5" customHeight="1">
      <c r="C648" s="14"/>
      <c r="D648" s="14"/>
    </row>
    <row r="649" spans="3:4" ht="13.5" customHeight="1">
      <c r="C649" s="14"/>
      <c r="D649" s="14"/>
    </row>
    <row r="650" spans="3:4" ht="13.5" customHeight="1">
      <c r="C650" s="14"/>
      <c r="D650" s="14"/>
    </row>
    <row r="651" spans="3:4" ht="13.5" customHeight="1">
      <c r="C651" s="14"/>
      <c r="D651" s="14"/>
    </row>
    <row r="652" spans="3:4" ht="13.5" customHeight="1">
      <c r="C652" s="14"/>
      <c r="D652" s="14"/>
    </row>
    <row r="653" spans="3:4" ht="13.5" customHeight="1">
      <c r="C653" s="14"/>
      <c r="D653" s="14"/>
    </row>
    <row r="654" spans="3:4" ht="13.5" customHeight="1">
      <c r="C654" s="14"/>
      <c r="D654" s="14"/>
    </row>
    <row r="655" spans="3:4" ht="13.5" customHeight="1">
      <c r="C655" s="14"/>
      <c r="D655" s="14"/>
    </row>
    <row r="658" spans="3:4" ht="13.5" customHeight="1">
      <c r="C658" s="14"/>
      <c r="D658" s="14"/>
    </row>
    <row r="660" spans="3:4" ht="13.5" customHeight="1">
      <c r="C660" s="14"/>
      <c r="D660" s="14"/>
    </row>
    <row r="661" spans="3:4" ht="13.5" customHeight="1">
      <c r="C661" s="14"/>
      <c r="D661" s="14"/>
    </row>
    <row r="662" spans="3:4" ht="13.5" customHeight="1">
      <c r="C662" s="14"/>
      <c r="D662" s="14"/>
    </row>
    <row r="663" spans="3:4" ht="13.5" customHeight="1">
      <c r="C663" s="14"/>
      <c r="D663" s="14"/>
    </row>
    <row r="664" spans="3:4" ht="13.5" customHeight="1">
      <c r="C664" s="14"/>
      <c r="D664" s="14"/>
    </row>
    <row r="665" spans="3:4" ht="13.5" customHeight="1">
      <c r="C665" s="14"/>
      <c r="D665" s="14"/>
    </row>
    <row r="666" spans="3:4" ht="13.5" customHeight="1">
      <c r="C666" s="14"/>
      <c r="D666" s="14"/>
    </row>
    <row r="667" spans="3:4" ht="13.5" customHeight="1">
      <c r="C667" s="14"/>
      <c r="D667" s="14"/>
    </row>
    <row r="668" spans="3:4" ht="13.5" customHeight="1">
      <c r="C668" s="14"/>
      <c r="D668" s="14"/>
    </row>
    <row r="669" spans="3:4" ht="13.5" customHeight="1">
      <c r="C669" s="14"/>
      <c r="D669" s="14"/>
    </row>
    <row r="670" spans="3:4" ht="13.5" customHeight="1">
      <c r="C670" s="14"/>
      <c r="D670" s="14"/>
    </row>
    <row r="671" spans="3:4" ht="13.5" customHeight="1">
      <c r="C671" s="14"/>
      <c r="D671" s="14"/>
    </row>
    <row r="672" spans="3:4" ht="13.5" customHeight="1">
      <c r="C672" s="14"/>
      <c r="D672" s="14"/>
    </row>
    <row r="673" spans="3:4" ht="13.5" customHeight="1">
      <c r="C673" s="14"/>
      <c r="D673" s="14"/>
    </row>
    <row r="674" spans="3:4" ht="13.5" customHeight="1">
      <c r="C674" s="14"/>
      <c r="D674" s="14"/>
    </row>
    <row r="675" spans="3:4" ht="13.5" customHeight="1">
      <c r="C675" s="14"/>
      <c r="D675" s="14"/>
    </row>
    <row r="676" spans="3:4" ht="13.5" customHeight="1">
      <c r="C676" s="14"/>
      <c r="D676" s="14"/>
    </row>
    <row r="677" spans="3:4" ht="13.5" customHeight="1">
      <c r="C677" s="14"/>
      <c r="D677" s="14"/>
    </row>
    <row r="678" spans="3:4" ht="13.5" customHeight="1">
      <c r="C678" s="14"/>
      <c r="D678" s="14"/>
    </row>
    <row r="679" spans="3:4" ht="13.5" customHeight="1">
      <c r="C679" s="14"/>
      <c r="D679" s="14"/>
    </row>
    <row r="680" spans="3:4" ht="13.5" customHeight="1">
      <c r="C680" s="14"/>
      <c r="D680" s="14"/>
    </row>
    <row r="681" spans="3:4" ht="13.5" customHeight="1">
      <c r="C681" s="14"/>
      <c r="D681" s="14"/>
    </row>
    <row r="684" spans="3:4" ht="13.5" customHeight="1">
      <c r="C684" s="14"/>
      <c r="D684" s="14"/>
    </row>
    <row r="686" spans="3:4" ht="13.5" customHeight="1">
      <c r="C686" s="14"/>
      <c r="D686" s="14"/>
    </row>
    <row r="687" spans="3:4" ht="13.5" customHeight="1">
      <c r="C687" s="14"/>
      <c r="D687" s="14"/>
    </row>
    <row r="688" spans="3:4" ht="13.5" customHeight="1">
      <c r="C688" s="14"/>
      <c r="D688" s="14"/>
    </row>
    <row r="689" spans="3:4" ht="13.5" customHeight="1">
      <c r="C689" s="14"/>
      <c r="D689" s="14"/>
    </row>
    <row r="690" spans="3:4" ht="13.5" customHeight="1">
      <c r="C690" s="14"/>
      <c r="D690" s="14"/>
    </row>
    <row r="691" spans="3:4" ht="13.5" customHeight="1">
      <c r="C691" s="14"/>
      <c r="D691" s="14"/>
    </row>
    <row r="692" spans="3:4" ht="13.5" customHeight="1">
      <c r="C692" s="14"/>
      <c r="D692" s="14"/>
    </row>
    <row r="693" spans="3:4" ht="13.5" customHeight="1">
      <c r="C693" s="14"/>
      <c r="D693" s="14"/>
    </row>
    <row r="694" spans="3:4" ht="13.5" customHeight="1">
      <c r="C694" s="14"/>
      <c r="D694" s="14"/>
    </row>
    <row r="695" spans="3:4" ht="13.5" customHeight="1">
      <c r="C695" s="14"/>
      <c r="D695" s="14"/>
    </row>
    <row r="696" spans="3:4" ht="13.5" customHeight="1">
      <c r="C696" s="14"/>
      <c r="D696" s="14"/>
    </row>
    <row r="697" spans="3:4" ht="13.5" customHeight="1">
      <c r="C697" s="14"/>
      <c r="D697" s="14"/>
    </row>
    <row r="698" spans="3:4" ht="13.5" customHeight="1">
      <c r="C698" s="14"/>
      <c r="D698" s="14"/>
    </row>
    <row r="699" spans="3:4" ht="13.5" customHeight="1">
      <c r="C699" s="14"/>
      <c r="D699" s="14"/>
    </row>
    <row r="700" spans="3:4" ht="13.5" customHeight="1">
      <c r="C700" s="14"/>
      <c r="D700" s="14"/>
    </row>
    <row r="701" spans="3:4" ht="13.5" customHeight="1">
      <c r="C701" s="14"/>
      <c r="D701" s="14"/>
    </row>
    <row r="702" spans="3:4" ht="13.5" customHeight="1">
      <c r="C702" s="14"/>
      <c r="D702" s="14"/>
    </row>
    <row r="703" spans="3:4" ht="13.5" customHeight="1">
      <c r="C703" s="14"/>
      <c r="D703" s="14"/>
    </row>
    <row r="704" spans="3:4" ht="13.5" customHeight="1">
      <c r="C704" s="14"/>
      <c r="D704" s="14"/>
    </row>
    <row r="705" spans="3:4" ht="13.5" customHeight="1">
      <c r="C705" s="14"/>
      <c r="D705" s="14"/>
    </row>
    <row r="706" spans="3:4" ht="13.5" customHeight="1">
      <c r="C706" s="14"/>
      <c r="D706" s="14"/>
    </row>
    <row r="707" spans="3:4" ht="13.5" customHeight="1">
      <c r="C707" s="14"/>
      <c r="D707" s="14"/>
    </row>
    <row r="711" spans="3:4" ht="13.5" customHeight="1">
      <c r="C711" s="14"/>
      <c r="D711" s="14"/>
    </row>
    <row r="712" spans="3:4" ht="13.5" customHeight="1">
      <c r="C712" s="14"/>
      <c r="D712" s="14"/>
    </row>
    <row r="713" spans="3:4" ht="13.5" customHeight="1">
      <c r="C713" s="14"/>
      <c r="D713" s="14"/>
    </row>
    <row r="714" spans="3:4" ht="13.5" customHeight="1">
      <c r="C714" s="14"/>
      <c r="D714" s="14"/>
    </row>
    <row r="715" spans="3:4" ht="13.5" customHeight="1">
      <c r="C715" s="14"/>
      <c r="D715" s="14"/>
    </row>
    <row r="716" spans="3:4" ht="13.5" customHeight="1">
      <c r="C716" s="14"/>
      <c r="D716" s="14"/>
    </row>
    <row r="720" spans="3:4" ht="13.5" customHeight="1">
      <c r="C720" s="14"/>
      <c r="D720" s="14"/>
    </row>
    <row r="721" spans="3:4" ht="13.5" customHeight="1">
      <c r="C721" s="14"/>
      <c r="D721" s="14"/>
    </row>
    <row r="722" spans="3:4" ht="13.5" customHeight="1">
      <c r="C722" s="14"/>
      <c r="D722" s="14"/>
    </row>
    <row r="723" spans="3:4" ht="13.5" customHeight="1">
      <c r="C723" s="14"/>
      <c r="D723" s="14"/>
    </row>
    <row r="724" spans="3:4" ht="13.5" customHeight="1">
      <c r="C724" s="14"/>
      <c r="D724" s="14"/>
    </row>
    <row r="725" spans="3:4" ht="13.5" customHeight="1">
      <c r="C725" s="14"/>
      <c r="D725" s="14"/>
    </row>
    <row r="726" spans="3:4" ht="13.5" customHeight="1">
      <c r="C726" s="14"/>
      <c r="D726" s="14"/>
    </row>
    <row r="727" spans="3:4" ht="13.5" customHeight="1">
      <c r="C727" s="14"/>
      <c r="D727" s="14"/>
    </row>
    <row r="728" spans="3:4" ht="13.5" customHeight="1">
      <c r="C728" s="14"/>
      <c r="D728" s="14"/>
    </row>
    <row r="729" spans="3:4" ht="13.5" customHeight="1">
      <c r="C729" s="14"/>
      <c r="D729" s="14"/>
    </row>
    <row r="730" spans="3:4" ht="13.5" customHeight="1">
      <c r="C730" s="14"/>
      <c r="D730" s="14"/>
    </row>
    <row r="731" spans="3:4" ht="13.5" customHeight="1">
      <c r="C731" s="14"/>
      <c r="D731" s="14"/>
    </row>
    <row r="732" spans="3:4" ht="13.5" customHeight="1">
      <c r="C732" s="14"/>
      <c r="D732" s="14"/>
    </row>
    <row r="733" spans="3:4" ht="13.5" customHeight="1">
      <c r="C733" s="14"/>
      <c r="D733" s="14"/>
    </row>
    <row r="734" spans="3:4" ht="13.5" customHeight="1">
      <c r="C734" s="14"/>
      <c r="D734" s="14"/>
    </row>
    <row r="735" spans="3:4" ht="13.5" customHeight="1">
      <c r="C735" s="14"/>
      <c r="D735" s="14"/>
    </row>
    <row r="736" spans="3:4" ht="13.5" customHeight="1">
      <c r="C736" s="14"/>
      <c r="D736" s="14"/>
    </row>
    <row r="737" spans="3:4" ht="13.5" customHeight="1">
      <c r="C737" s="14"/>
      <c r="D737" s="14"/>
    </row>
    <row r="738" spans="3:4" ht="13.5" customHeight="1">
      <c r="C738" s="14"/>
      <c r="D738" s="14"/>
    </row>
    <row r="739" spans="3:4" ht="13.5" customHeight="1">
      <c r="C739" s="14"/>
      <c r="D739" s="14"/>
    </row>
    <row r="740" spans="3:4" ht="13.5" customHeight="1">
      <c r="C740" s="14"/>
      <c r="D740" s="14"/>
    </row>
    <row r="741" spans="3:4" ht="13.5" customHeight="1">
      <c r="C741" s="14"/>
      <c r="D741" s="14"/>
    </row>
    <row r="742" spans="3:4" ht="13.5" customHeight="1">
      <c r="C742" s="14"/>
      <c r="D742" s="14"/>
    </row>
    <row r="743" spans="3:4" ht="13.5" customHeight="1">
      <c r="C743" s="14"/>
      <c r="D743" s="14"/>
    </row>
    <row r="744" spans="3:4" ht="13.5" customHeight="1">
      <c r="C744" s="14"/>
      <c r="D744" s="14"/>
    </row>
    <row r="745" spans="3:4" ht="13.5" customHeight="1">
      <c r="C745" s="14"/>
      <c r="D745" s="14"/>
    </row>
    <row r="746" spans="3:4" ht="13.5" customHeight="1">
      <c r="C746" s="14"/>
      <c r="D746" s="14"/>
    </row>
    <row r="747" spans="3:4" ht="13.5" customHeight="1">
      <c r="C747" s="14"/>
      <c r="D747" s="14"/>
    </row>
    <row r="748" spans="3:4" ht="13.5" customHeight="1">
      <c r="C748" s="14"/>
      <c r="D748" s="14"/>
    </row>
    <row r="749" spans="3:4" ht="13.5" customHeight="1">
      <c r="C749" s="14"/>
      <c r="D749" s="14"/>
    </row>
    <row r="750" spans="3:4" ht="13.5" customHeight="1">
      <c r="C750" s="14"/>
      <c r="D750" s="14"/>
    </row>
    <row r="751" spans="3:4" ht="13.5" customHeight="1">
      <c r="C751" s="14"/>
      <c r="D751" s="14"/>
    </row>
    <row r="752" spans="3:4" ht="13.5" customHeight="1">
      <c r="C752" s="14"/>
      <c r="D752" s="14"/>
    </row>
    <row r="753" spans="3:4" ht="13.5" customHeight="1">
      <c r="C753" s="14"/>
      <c r="D753" s="14"/>
    </row>
    <row r="755" spans="3:4" ht="13.5" customHeight="1">
      <c r="C755" s="14"/>
      <c r="D755" s="14"/>
    </row>
    <row r="756" spans="3:4" ht="13.5" customHeight="1">
      <c r="C756" s="14"/>
      <c r="D756" s="14"/>
    </row>
    <row r="757" spans="3:4" ht="13.5" customHeight="1">
      <c r="C757" s="14"/>
      <c r="D757" s="14"/>
    </row>
    <row r="759" spans="3:4" ht="13.5" customHeight="1">
      <c r="C759" s="14"/>
      <c r="D759" s="14"/>
    </row>
    <row r="760" spans="3:4" ht="13.5" customHeight="1">
      <c r="C760" s="14"/>
      <c r="D760" s="14"/>
    </row>
    <row r="761" spans="3:4" ht="13.5" customHeight="1">
      <c r="C761" s="14"/>
      <c r="D761" s="14"/>
    </row>
    <row r="762" spans="3:4" ht="13.5" customHeight="1">
      <c r="C762" s="14"/>
      <c r="D762" s="14"/>
    </row>
    <row r="763" spans="3:4" ht="13.5" customHeight="1">
      <c r="C763" s="14"/>
      <c r="D763" s="14"/>
    </row>
    <row r="764" spans="3:4" ht="13.5" customHeight="1">
      <c r="C764" s="14"/>
      <c r="D764" s="14"/>
    </row>
    <row r="765" spans="3:4" ht="13.5" customHeight="1">
      <c r="C765" s="14"/>
      <c r="D765" s="14"/>
    </row>
    <row r="766" spans="3:4" ht="13.5" customHeight="1">
      <c r="C766" s="14"/>
      <c r="D766" s="14"/>
    </row>
    <row r="767" spans="3:4" ht="13.5" customHeight="1">
      <c r="C767" s="14"/>
      <c r="D767" s="14"/>
    </row>
    <row r="768" spans="3:4" ht="13.5" customHeight="1">
      <c r="C768" s="14"/>
      <c r="D768" s="14"/>
    </row>
    <row r="770" spans="1:6" ht="13.5" customHeight="1">
      <c r="C770" s="14"/>
      <c r="D770" s="14"/>
    </row>
    <row r="772" spans="1:6" s="19" customFormat="1" ht="13.5" customHeight="1">
      <c r="A772" s="15"/>
      <c r="B772" s="11"/>
      <c r="C772" s="12"/>
      <c r="D772" s="12"/>
      <c r="E772" s="18"/>
      <c r="F772" s="18"/>
    </row>
    <row r="773" spans="1:6" ht="13.5" customHeight="1">
      <c r="C773" s="14"/>
      <c r="D773" s="14"/>
    </row>
    <row r="774" spans="1:6" ht="13.5" customHeight="1">
      <c r="C774" s="14"/>
      <c r="D774" s="14"/>
    </row>
    <row r="775" spans="1:6" ht="13.5" customHeight="1">
      <c r="C775" s="14"/>
      <c r="D775" s="14"/>
    </row>
    <row r="776" spans="1:6" ht="13.5" customHeight="1">
      <c r="C776" s="14"/>
      <c r="D776" s="14"/>
    </row>
    <row r="777" spans="1:6" ht="13.5" customHeight="1">
      <c r="C777" s="14"/>
      <c r="D777" s="14"/>
    </row>
    <row r="778" spans="1:6" ht="13.5" customHeight="1">
      <c r="C778" s="14"/>
      <c r="D778" s="14"/>
    </row>
    <row r="779" spans="1:6" ht="13.5" customHeight="1">
      <c r="C779" s="14"/>
      <c r="D779" s="14"/>
    </row>
    <row r="780" spans="1:6" ht="13.5" customHeight="1">
      <c r="C780" s="14"/>
      <c r="D780" s="14"/>
    </row>
    <row r="781" spans="1:6" ht="13.5" customHeight="1">
      <c r="C781" s="14"/>
      <c r="D781" s="14"/>
    </row>
    <row r="782" spans="1:6" ht="13.5" customHeight="1">
      <c r="C782" s="14"/>
      <c r="D782" s="14"/>
    </row>
    <row r="783" spans="1:6" ht="13.5" customHeight="1">
      <c r="C783" s="14"/>
      <c r="D783" s="14"/>
    </row>
    <row r="784" spans="1:6" ht="13.5" customHeight="1">
      <c r="C784" s="14"/>
      <c r="D784" s="14"/>
    </row>
    <row r="785" spans="2:4" ht="13.5" customHeight="1">
      <c r="C785" s="14"/>
      <c r="D785" s="14"/>
    </row>
    <row r="786" spans="2:4" ht="13.5" customHeight="1">
      <c r="C786" s="14"/>
      <c r="D786" s="14"/>
    </row>
    <row r="787" spans="2:4" ht="13.5" customHeight="1">
      <c r="C787" s="14"/>
      <c r="D787" s="14"/>
    </row>
    <row r="788" spans="2:4" ht="13.5" customHeight="1">
      <c r="C788" s="14"/>
      <c r="D788" s="14"/>
    </row>
    <row r="789" spans="2:4" ht="13.5" customHeight="1">
      <c r="C789" s="14"/>
      <c r="D789" s="14"/>
    </row>
    <row r="790" spans="2:4" ht="13.5" customHeight="1">
      <c r="C790" s="14"/>
      <c r="D790" s="14"/>
    </row>
    <row r="791" spans="2:4" ht="13.5" customHeight="1">
      <c r="B791" s="16"/>
      <c r="C791" s="19"/>
      <c r="D791" s="19"/>
    </row>
    <row r="793" spans="2:4" ht="13.5" customHeight="1">
      <c r="C793" s="14"/>
      <c r="D793" s="14"/>
    </row>
    <row r="794" spans="2:4" ht="13.5" customHeight="1">
      <c r="C794" s="14"/>
      <c r="D794" s="14"/>
    </row>
    <row r="797" spans="2:4" ht="13.5" customHeight="1">
      <c r="C797" s="14"/>
      <c r="D797" s="14"/>
    </row>
    <row r="798" spans="2:4" ht="13.5" customHeight="1">
      <c r="C798" s="14"/>
      <c r="D798" s="14"/>
    </row>
    <row r="799" spans="2:4" ht="13.5" customHeight="1">
      <c r="C799" s="14"/>
      <c r="D799" s="14"/>
    </row>
    <row r="800" spans="2:4" ht="13.5" customHeight="1">
      <c r="C800" s="14"/>
      <c r="D800" s="14"/>
    </row>
    <row r="802" spans="1:6" ht="13.5" customHeight="1">
      <c r="C802" s="14"/>
      <c r="D802" s="14"/>
    </row>
    <row r="803" spans="1:6" ht="13.5" customHeight="1">
      <c r="C803" s="14"/>
      <c r="D803" s="14"/>
    </row>
    <row r="804" spans="1:6" ht="13.5" customHeight="1">
      <c r="C804" s="14"/>
      <c r="D804" s="14"/>
    </row>
    <row r="805" spans="1:6" ht="13.5" customHeight="1">
      <c r="C805" s="14"/>
      <c r="D805" s="14"/>
    </row>
    <row r="807" spans="1:6" ht="13.5" customHeight="1">
      <c r="C807" s="14"/>
      <c r="D807" s="14"/>
    </row>
    <row r="808" spans="1:6" ht="13.5" customHeight="1">
      <c r="C808" s="14"/>
      <c r="D808" s="14"/>
    </row>
    <row r="810" spans="1:6" s="28" customFormat="1" ht="13.5" customHeight="1">
      <c r="A810" s="24"/>
      <c r="B810" s="11"/>
      <c r="C810" s="14"/>
      <c r="D810" s="14"/>
      <c r="E810" s="27"/>
      <c r="F810" s="27"/>
    </row>
    <row r="811" spans="1:6" s="19" customFormat="1" ht="13.5" customHeight="1">
      <c r="A811" s="15"/>
      <c r="B811" s="11"/>
      <c r="C811" s="14"/>
      <c r="D811" s="14"/>
      <c r="E811" s="18"/>
      <c r="F811" s="18"/>
    </row>
    <row r="812" spans="1:6" s="19" customFormat="1" ht="13.5" customHeight="1">
      <c r="A812" s="15"/>
      <c r="B812" s="11"/>
      <c r="C812" s="14"/>
      <c r="D812" s="14"/>
      <c r="E812" s="18"/>
      <c r="F812" s="18"/>
    </row>
    <row r="813" spans="1:6" s="19" customFormat="1" ht="13.5" customHeight="1">
      <c r="A813" s="15"/>
      <c r="B813" s="11"/>
      <c r="C813" s="14"/>
      <c r="D813" s="14"/>
      <c r="E813" s="18"/>
      <c r="F813" s="18"/>
    </row>
    <row r="815" spans="1:6" ht="13.5" customHeight="1">
      <c r="C815" s="14"/>
      <c r="D815" s="14"/>
    </row>
    <row r="816" spans="1:6" ht="13.5" customHeight="1">
      <c r="C816" s="14"/>
      <c r="D816" s="14"/>
    </row>
    <row r="818" spans="2:4" ht="13.5" customHeight="1">
      <c r="C818" s="14"/>
      <c r="D818" s="14"/>
    </row>
    <row r="819" spans="2:4" ht="13.5" customHeight="1">
      <c r="C819" s="14"/>
      <c r="D819" s="14"/>
    </row>
    <row r="821" spans="2:4" ht="13.5" customHeight="1">
      <c r="C821" s="14"/>
      <c r="D821" s="14"/>
    </row>
    <row r="822" spans="2:4" ht="13.5" customHeight="1">
      <c r="C822" s="14"/>
      <c r="D822" s="14"/>
    </row>
    <row r="824" spans="2:4" ht="13.5" customHeight="1">
      <c r="C824" s="14"/>
      <c r="D824" s="14"/>
    </row>
    <row r="825" spans="2:4" ht="13.5" customHeight="1">
      <c r="C825" s="14"/>
      <c r="D825" s="14"/>
    </row>
    <row r="829" spans="2:4" ht="13.5" customHeight="1">
      <c r="B829" s="25"/>
      <c r="C829" s="26"/>
      <c r="D829" s="26"/>
    </row>
    <row r="830" spans="2:4" ht="13.5" customHeight="1">
      <c r="B830" s="16"/>
      <c r="C830" s="19"/>
      <c r="D830" s="19"/>
    </row>
    <row r="831" spans="2:4" ht="13.5" customHeight="1">
      <c r="B831" s="16"/>
      <c r="C831" s="19"/>
      <c r="D831" s="19"/>
    </row>
    <row r="832" spans="2:4" ht="13.5" customHeight="1">
      <c r="B832" s="16"/>
      <c r="C832" s="19"/>
      <c r="D832" s="19"/>
    </row>
    <row r="835" spans="3:4" ht="13.5" customHeight="1">
      <c r="C835" s="14"/>
      <c r="D835" s="14"/>
    </row>
    <row r="837" spans="3:4" ht="13.5" customHeight="1">
      <c r="C837" s="14"/>
      <c r="D837" s="14"/>
    </row>
    <row r="838" spans="3:4" ht="13.5" customHeight="1">
      <c r="C838" s="14"/>
      <c r="D838" s="14"/>
    </row>
    <row r="845" spans="3:4" ht="13.5" customHeight="1">
      <c r="C845" s="14"/>
      <c r="D845" s="14"/>
    </row>
    <row r="848" spans="3:4" ht="13.5" customHeight="1">
      <c r="C848" s="14"/>
      <c r="D848" s="14"/>
    </row>
    <row r="849" spans="3:4" ht="13.5" customHeight="1">
      <c r="C849" s="14"/>
      <c r="D849" s="14"/>
    </row>
    <row r="851" spans="3:4" ht="13.5" customHeight="1">
      <c r="C851" s="14"/>
      <c r="D851" s="14"/>
    </row>
    <row r="852" spans="3:4" ht="13.5" customHeight="1">
      <c r="C852" s="14"/>
      <c r="D852" s="14"/>
    </row>
    <row r="854" spans="3:4" ht="13.5" customHeight="1">
      <c r="C854" s="14"/>
      <c r="D854" s="14"/>
    </row>
    <row r="856" spans="3:4" ht="13.5" customHeight="1">
      <c r="C856" s="14"/>
      <c r="D856" s="14"/>
    </row>
    <row r="861" spans="3:4" ht="13.5" customHeight="1">
      <c r="C861" s="14"/>
      <c r="D861" s="14"/>
    </row>
    <row r="862" spans="3:4" ht="13.5" customHeight="1">
      <c r="C862" s="14"/>
      <c r="D862" s="14"/>
    </row>
    <row r="863" spans="3:4" ht="13.5" customHeight="1">
      <c r="C863" s="14"/>
      <c r="D863" s="14"/>
    </row>
    <row r="864" spans="3:4" ht="13.5" customHeight="1">
      <c r="C864" s="14"/>
      <c r="D864" s="14"/>
    </row>
    <row r="865" spans="1:6" ht="13.5" customHeight="1">
      <c r="C865" s="14"/>
      <c r="D865" s="14"/>
    </row>
    <row r="866" spans="1:6" ht="13.5" customHeight="1">
      <c r="C866" s="14"/>
      <c r="D866" s="14"/>
    </row>
    <row r="867" spans="1:6" ht="13.5" customHeight="1">
      <c r="C867" s="14"/>
      <c r="D867" s="14"/>
    </row>
    <row r="868" spans="1:6" s="19" customFormat="1" ht="13.5" customHeight="1">
      <c r="A868" s="15"/>
      <c r="B868" s="11"/>
      <c r="C868" s="14"/>
      <c r="D868" s="14"/>
      <c r="E868" s="18"/>
      <c r="F868" s="18"/>
    </row>
    <row r="869" spans="1:6" ht="13.5" customHeight="1">
      <c r="C869" s="14"/>
      <c r="D869" s="14"/>
    </row>
    <row r="870" spans="1:6" ht="13.5" customHeight="1">
      <c r="C870" s="14"/>
      <c r="D870" s="14"/>
    </row>
    <row r="871" spans="1:6" ht="13.5" customHeight="1">
      <c r="C871" s="14"/>
      <c r="D871" s="14"/>
    </row>
    <row r="872" spans="1:6" ht="13.5" customHeight="1">
      <c r="C872" s="14"/>
      <c r="D872" s="14"/>
    </row>
    <row r="873" spans="1:6" ht="13.5" customHeight="1">
      <c r="C873" s="14"/>
      <c r="D873" s="14"/>
    </row>
    <row r="876" spans="1:6" ht="13.5" customHeight="1">
      <c r="C876" s="14"/>
      <c r="D876" s="14"/>
    </row>
    <row r="877" spans="1:6" ht="13.5" customHeight="1">
      <c r="C877" s="14"/>
      <c r="D877" s="14"/>
    </row>
    <row r="879" spans="1:6" s="23" customFormat="1" ht="13.5" customHeight="1">
      <c r="A879" s="10"/>
      <c r="B879" s="11"/>
      <c r="C879" s="12"/>
      <c r="D879" s="12"/>
      <c r="E879" s="29"/>
      <c r="F879" s="29"/>
    </row>
    <row r="883" spans="1:6" s="19" customFormat="1" ht="13.5" customHeight="1">
      <c r="A883" s="15"/>
      <c r="B883" s="11"/>
      <c r="C883" s="12"/>
      <c r="D883" s="12"/>
      <c r="E883" s="18"/>
      <c r="F883" s="18"/>
    </row>
    <row r="884" spans="1:6" s="31" customFormat="1" ht="13.5" customHeight="1">
      <c r="A884" s="10"/>
      <c r="B884" s="11"/>
      <c r="C884" s="14"/>
      <c r="D884" s="14"/>
    </row>
    <row r="885" spans="1:6" s="2" customFormat="1" ht="13.5" customHeight="1">
      <c r="A885" s="15"/>
      <c r="B885" s="11"/>
      <c r="C885" s="12"/>
      <c r="D885" s="12"/>
    </row>
    <row r="886" spans="1:6" s="31" customFormat="1" ht="13.5" customHeight="1">
      <c r="A886" s="10"/>
      <c r="B886" s="11"/>
      <c r="C886" s="12"/>
      <c r="D886" s="12"/>
    </row>
    <row r="887" spans="1:6" s="31" customFormat="1" ht="13.5" customHeight="1">
      <c r="A887" s="10"/>
      <c r="B887" s="16"/>
      <c r="C887" s="19"/>
      <c r="D887" s="19"/>
    </row>
    <row r="890" spans="1:6" ht="13.5" customHeight="1">
      <c r="B890" s="33"/>
      <c r="C890" s="20"/>
      <c r="D890" s="20"/>
    </row>
    <row r="892" spans="1:6" ht="13.5" customHeight="1">
      <c r="C892" s="14"/>
      <c r="D892" s="14"/>
    </row>
    <row r="893" spans="1:6" ht="13.5" customHeight="1">
      <c r="C893" s="14"/>
      <c r="D893" s="14"/>
    </row>
    <row r="894" spans="1:6" ht="13.5" customHeight="1">
      <c r="C894" s="14"/>
      <c r="D894" s="14"/>
    </row>
    <row r="896" spans="1:6" ht="13.5" customHeight="1">
      <c r="C896" s="14"/>
      <c r="D896" s="14"/>
    </row>
    <row r="897" spans="1:6" ht="13.5" customHeight="1">
      <c r="B897" s="33"/>
      <c r="C897" s="20"/>
      <c r="D897" s="20"/>
    </row>
    <row r="898" spans="1:6" ht="13.5" customHeight="1">
      <c r="B898" s="33"/>
      <c r="C898" s="20"/>
      <c r="D898" s="20"/>
    </row>
    <row r="899" spans="1:6" ht="13.5" customHeight="1">
      <c r="B899" s="33"/>
      <c r="C899" s="20"/>
      <c r="D899" s="20"/>
    </row>
    <row r="900" spans="1:6" s="31" customFormat="1" ht="13.5" customHeight="1">
      <c r="A900" s="10"/>
      <c r="B900" s="33"/>
      <c r="C900" s="20"/>
      <c r="D900" s="20"/>
    </row>
    <row r="901" spans="1:6" s="31" customFormat="1" ht="13.5" customHeight="1">
      <c r="A901" s="10"/>
      <c r="B901" s="33"/>
      <c r="C901" s="20"/>
      <c r="D901" s="20"/>
    </row>
    <row r="902" spans="1:6" s="31" customFormat="1" ht="13.5" customHeight="1">
      <c r="A902" s="10"/>
      <c r="B902" s="16"/>
      <c r="C902" s="19"/>
      <c r="D902" s="19"/>
    </row>
    <row r="903" spans="1:6" s="31" customFormat="1" ht="13.5" customHeight="1">
      <c r="A903" s="10"/>
      <c r="B903" s="11"/>
      <c r="C903" s="12"/>
      <c r="D903" s="12"/>
    </row>
    <row r="904" spans="1:6" ht="13.5" customHeight="1">
      <c r="B904" s="16"/>
      <c r="C904" s="19"/>
      <c r="D904" s="19"/>
    </row>
    <row r="905" spans="1:6" ht="13.5" customHeight="1">
      <c r="B905" s="33"/>
      <c r="C905" s="20"/>
      <c r="D905" s="20"/>
    </row>
    <row r="906" spans="1:6" ht="13.5" customHeight="1">
      <c r="B906" s="33"/>
      <c r="C906" s="20"/>
      <c r="D906" s="20"/>
    </row>
    <row r="907" spans="1:6" s="31" customFormat="1" ht="13.5" customHeight="1">
      <c r="A907" s="10"/>
      <c r="B907" s="33"/>
      <c r="C907" s="20"/>
      <c r="D907" s="20"/>
    </row>
    <row r="908" spans="1:6" s="31" customFormat="1" ht="13.5" customHeight="1">
      <c r="A908" s="10"/>
      <c r="B908" s="11"/>
      <c r="C908" s="12"/>
      <c r="D908" s="12"/>
    </row>
    <row r="909" spans="1:6" ht="13.5" customHeight="1">
      <c r="A909" s="32"/>
      <c r="B909" s="33"/>
      <c r="C909" s="22"/>
      <c r="D909" s="22"/>
    </row>
    <row r="910" spans="1:6" ht="13.5" customHeight="1">
      <c r="A910" s="32"/>
    </row>
    <row r="911" spans="1:6" s="23" customFormat="1" ht="13.5" customHeight="1">
      <c r="A911" s="10"/>
      <c r="B911" s="33"/>
      <c r="C911" s="22"/>
      <c r="D911" s="22"/>
      <c r="E911" s="29"/>
      <c r="F911" s="29"/>
    </row>
    <row r="912" spans="1:6" ht="13.5" customHeight="1">
      <c r="B912" s="33"/>
      <c r="C912" s="22"/>
      <c r="D912" s="22"/>
    </row>
    <row r="913" spans="2:4" ht="13.5" customHeight="1">
      <c r="C913" s="22"/>
      <c r="D913" s="22"/>
    </row>
    <row r="916" spans="2:4" ht="13.5" customHeight="1">
      <c r="B916" s="33"/>
      <c r="C916" s="20"/>
      <c r="D916" s="20"/>
    </row>
    <row r="917" spans="2:4" ht="13.5" customHeight="1">
      <c r="B917" s="33"/>
      <c r="C917" s="20"/>
      <c r="D917" s="20"/>
    </row>
    <row r="919" spans="2:4" ht="13.5" customHeight="1">
      <c r="C919" s="14"/>
      <c r="D919" s="14"/>
    </row>
    <row r="920" spans="2:4" ht="13.5" customHeight="1">
      <c r="B920" s="34"/>
      <c r="C920" s="23"/>
      <c r="D920" s="23"/>
    </row>
    <row r="929" spans="3:4" ht="13.5" customHeight="1">
      <c r="C929" s="31"/>
      <c r="D929" s="31"/>
    </row>
  </sheetData>
  <sheetProtection algorithmName="SHA-512" hashValue="2iUy1LbEzvoy2+iPG5jGpvPqSSamYAJBqv3XP5/YxV678Q57Z4gtBvuT4UGVP5Ehn+bvg1eysFkorjr4R8AJ0Q==" saltValue="3mpfBeoGQ9KFuqGhBzTbHA==" spinCount="100000" sheet="1" objects="1" scenarios="1"/>
  <mergeCells count="2">
    <mergeCell ref="A44:D44"/>
    <mergeCell ref="H59:J59"/>
  </mergeCells>
  <phoneticPr fontId="0" type="noConversion"/>
  <pageMargins left="0.98425196850393704" right="0.19685039370078741" top="0.78740157480314965" bottom="0.78740157480314965" header="0.35433070866141736" footer="0.19685039370078741"/>
  <pageSetup paperSize="9" scale="92" fitToHeight="0" orientation="portrait" r:id="rId1"/>
  <headerFooter alignWithMargins="0">
    <oddFooter>&amp;R&amp;8&amp;P/&amp;N</oddFooter>
  </headerFooter>
  <rowBreaks count="1" manualBreakCount="1">
    <brk id="43"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7"/>
  <sheetViews>
    <sheetView view="pageBreakPreview" topLeftCell="B1" zoomScaleNormal="100" zoomScaleSheetLayoutView="100" workbookViewId="0">
      <selection activeCell="B3" sqref="B3:G3"/>
    </sheetView>
  </sheetViews>
  <sheetFormatPr defaultColWidth="9.33203125" defaultRowHeight="12.75"/>
  <cols>
    <col min="1" max="1" width="1.83203125" style="51" hidden="1" customWidth="1"/>
    <col min="2" max="2" width="7.1640625" style="94" bestFit="1" customWidth="1"/>
    <col min="3" max="3" width="57.33203125" style="51" customWidth="1"/>
    <col min="4" max="4" width="7.6640625" style="72" bestFit="1" customWidth="1"/>
    <col min="5" max="5" width="9.5" style="79" bestFit="1" customWidth="1"/>
    <col min="6" max="6" width="12" style="251" customWidth="1"/>
    <col min="7" max="7" width="13.6640625" style="251" bestFit="1" customWidth="1"/>
    <col min="8" max="8" width="6.6640625" style="51" customWidth="1"/>
    <col min="9" max="16384" width="9.33203125" style="51"/>
  </cols>
  <sheetData>
    <row r="1" spans="1:7">
      <c r="B1" s="97" t="s">
        <v>37</v>
      </c>
      <c r="C1" s="92" t="s">
        <v>36</v>
      </c>
      <c r="D1" s="93"/>
      <c r="E1" s="93"/>
      <c r="F1" s="249"/>
      <c r="G1" s="249"/>
    </row>
    <row r="2" spans="1:7">
      <c r="B2" s="81"/>
      <c r="C2" s="88"/>
      <c r="D2" s="70"/>
      <c r="E2" s="76"/>
      <c r="F2" s="250"/>
    </row>
    <row r="3" spans="1:7">
      <c r="B3" s="315" t="s">
        <v>139</v>
      </c>
      <c r="C3" s="315"/>
      <c r="D3" s="315"/>
      <c r="E3" s="315"/>
      <c r="F3" s="315"/>
      <c r="G3" s="315"/>
    </row>
    <row r="4" spans="1:7" ht="27.75" customHeight="1">
      <c r="B4" s="315" t="s">
        <v>140</v>
      </c>
      <c r="C4" s="315"/>
      <c r="D4" s="315"/>
      <c r="E4" s="315"/>
      <c r="F4" s="315"/>
      <c r="G4" s="315"/>
    </row>
    <row r="5" spans="1:7">
      <c r="B5" s="81"/>
      <c r="C5" s="88"/>
      <c r="D5" s="70"/>
      <c r="E5" s="76"/>
      <c r="F5" s="250"/>
    </row>
    <row r="6" spans="1:7" ht="25.5">
      <c r="A6" s="100"/>
      <c r="B6" s="142" t="s">
        <v>13</v>
      </c>
      <c r="C6" s="143" t="s">
        <v>14</v>
      </c>
      <c r="D6" s="142" t="s">
        <v>15</v>
      </c>
      <c r="E6" s="142" t="s">
        <v>16</v>
      </c>
      <c r="F6" s="252" t="s">
        <v>122</v>
      </c>
      <c r="G6" s="252" t="s">
        <v>123</v>
      </c>
    </row>
    <row r="7" spans="1:7">
      <c r="A7" s="100"/>
      <c r="B7" s="106" t="s">
        <v>94</v>
      </c>
      <c r="C7" s="119" t="s">
        <v>95</v>
      </c>
      <c r="D7" s="108"/>
      <c r="E7" s="109"/>
      <c r="F7" s="253"/>
      <c r="G7" s="253"/>
    </row>
    <row r="8" spans="1:7" ht="38.25">
      <c r="A8" s="100"/>
      <c r="B8" s="189" t="s">
        <v>102</v>
      </c>
      <c r="C8" s="144" t="s">
        <v>141</v>
      </c>
      <c r="D8" s="191" t="s">
        <v>27</v>
      </c>
      <c r="E8" s="192">
        <v>1</v>
      </c>
      <c r="F8" s="254">
        <v>0</v>
      </c>
      <c r="G8" s="255">
        <f t="shared" ref="G8" si="0">+ROUND((E8*F8),2)</f>
        <v>0</v>
      </c>
    </row>
    <row r="9" spans="1:7" ht="76.5">
      <c r="A9" s="100"/>
      <c r="B9" s="106" t="s">
        <v>103</v>
      </c>
      <c r="C9" s="190" t="s">
        <v>142</v>
      </c>
      <c r="D9" s="145" t="s">
        <v>27</v>
      </c>
      <c r="E9" s="146">
        <v>1</v>
      </c>
      <c r="F9" s="256">
        <v>0</v>
      </c>
      <c r="G9" s="257">
        <f>+ROUND((E9*F9),2)</f>
        <v>0</v>
      </c>
    </row>
    <row r="10" spans="1:7" ht="103.5" customHeight="1">
      <c r="A10" s="100"/>
      <c r="B10" s="106" t="s">
        <v>104</v>
      </c>
      <c r="C10" s="124" t="s">
        <v>143</v>
      </c>
      <c r="D10" s="113" t="s">
        <v>27</v>
      </c>
      <c r="E10" s="186">
        <v>1</v>
      </c>
      <c r="F10" s="256">
        <v>0</v>
      </c>
      <c r="G10" s="257">
        <f>+ROUND((E10*F10),2)</f>
        <v>0</v>
      </c>
    </row>
    <row r="11" spans="1:7" ht="76.5">
      <c r="A11" s="100"/>
      <c r="B11" s="106" t="s">
        <v>105</v>
      </c>
      <c r="C11" s="122" t="s">
        <v>144</v>
      </c>
      <c r="D11" s="147" t="s">
        <v>27</v>
      </c>
      <c r="E11" s="146">
        <v>1</v>
      </c>
      <c r="F11" s="256">
        <v>0</v>
      </c>
      <c r="G11" s="257">
        <f>+ROUND((E11*F11),2)</f>
        <v>0</v>
      </c>
    </row>
    <row r="12" spans="1:7" ht="63.75">
      <c r="A12" s="100"/>
      <c r="B12" s="106" t="s">
        <v>106</v>
      </c>
      <c r="C12" s="122" t="s">
        <v>145</v>
      </c>
      <c r="D12" s="113" t="s">
        <v>27</v>
      </c>
      <c r="E12" s="146">
        <v>1</v>
      </c>
      <c r="F12" s="256">
        <v>0</v>
      </c>
      <c r="G12" s="257">
        <f>+ROUND((E12*F12),2)</f>
        <v>0</v>
      </c>
    </row>
    <row r="13" spans="1:7" ht="65.25" customHeight="1">
      <c r="A13" s="100"/>
      <c r="B13" s="106" t="s">
        <v>147</v>
      </c>
      <c r="C13" s="193" t="s">
        <v>146</v>
      </c>
      <c r="D13" s="113" t="s">
        <v>27</v>
      </c>
      <c r="E13" s="146">
        <v>1</v>
      </c>
      <c r="F13" s="256">
        <v>0</v>
      </c>
      <c r="G13" s="257">
        <f>+ROUND((E13*F13),2)</f>
        <v>0</v>
      </c>
    </row>
    <row r="14" spans="1:7">
      <c r="A14" s="100"/>
      <c r="B14" s="106" t="s">
        <v>96</v>
      </c>
      <c r="C14" s="148" t="s">
        <v>97</v>
      </c>
      <c r="D14" s="113"/>
      <c r="E14" s="149"/>
      <c r="F14" s="257"/>
      <c r="G14" s="257"/>
    </row>
    <row r="15" spans="1:7" ht="38.25">
      <c r="A15" s="100"/>
      <c r="B15" s="106" t="s">
        <v>98</v>
      </c>
      <c r="C15" s="124" t="s">
        <v>100</v>
      </c>
      <c r="D15" s="113" t="s">
        <v>18</v>
      </c>
      <c r="E15" s="146">
        <v>1</v>
      </c>
      <c r="F15" s="256">
        <v>0</v>
      </c>
      <c r="G15" s="257">
        <f>+ROUND((E15*F15),2)</f>
        <v>0</v>
      </c>
    </row>
    <row r="16" spans="1:7">
      <c r="A16" s="100"/>
      <c r="B16" s="106" t="s">
        <v>108</v>
      </c>
      <c r="C16" s="124" t="s">
        <v>109</v>
      </c>
      <c r="D16" s="113"/>
      <c r="E16" s="146"/>
      <c r="F16" s="256"/>
      <c r="G16" s="257"/>
    </row>
    <row r="17" spans="1:9" ht="63.75">
      <c r="A17" s="100"/>
      <c r="B17" s="106" t="s">
        <v>110</v>
      </c>
      <c r="C17" s="116" t="s">
        <v>107</v>
      </c>
      <c r="D17" s="108" t="s">
        <v>27</v>
      </c>
      <c r="E17" s="117">
        <v>1</v>
      </c>
      <c r="F17" s="258">
        <v>0</v>
      </c>
      <c r="G17" s="259">
        <f>E17*F17</f>
        <v>0</v>
      </c>
    </row>
    <row r="18" spans="1:9" s="68" customFormat="1" ht="76.5">
      <c r="B18" s="189" t="s">
        <v>148</v>
      </c>
      <c r="C18" s="194" t="s">
        <v>149</v>
      </c>
      <c r="D18" s="195" t="s">
        <v>27</v>
      </c>
      <c r="E18" s="192">
        <v>1</v>
      </c>
      <c r="F18" s="254">
        <v>0</v>
      </c>
      <c r="G18" s="260">
        <f>E18*F18</f>
        <v>0</v>
      </c>
    </row>
    <row r="19" spans="1:9">
      <c r="A19" s="100"/>
      <c r="B19" s="106"/>
      <c r="C19" s="118" t="s">
        <v>99</v>
      </c>
      <c r="D19" s="108"/>
      <c r="E19" s="117"/>
      <c r="F19" s="258"/>
      <c r="G19" s="261">
        <f>SUM(G8:G18)</f>
        <v>0</v>
      </c>
    </row>
    <row r="20" spans="1:9">
      <c r="A20" s="73"/>
      <c r="F20" s="262"/>
      <c r="H20" s="73"/>
      <c r="I20" s="73"/>
    </row>
    <row r="21" spans="1:9">
      <c r="A21" s="73"/>
      <c r="C21" s="68"/>
      <c r="H21" s="73"/>
      <c r="I21" s="73"/>
    </row>
    <row r="22" spans="1:9">
      <c r="A22" s="73"/>
      <c r="C22" s="77"/>
      <c r="D22" s="67"/>
      <c r="E22" s="76"/>
      <c r="F22" s="263"/>
      <c r="G22" s="250"/>
      <c r="H22" s="73"/>
      <c r="I22" s="73"/>
    </row>
    <row r="23" spans="1:9">
      <c r="A23" s="73"/>
      <c r="C23" s="77"/>
      <c r="D23" s="67"/>
      <c r="E23" s="76"/>
      <c r="F23" s="263"/>
      <c r="G23" s="250"/>
      <c r="H23" s="73"/>
      <c r="I23" s="73"/>
    </row>
    <row r="24" spans="1:9">
      <c r="A24" s="73"/>
      <c r="C24" s="77"/>
      <c r="D24" s="67"/>
      <c r="E24" s="76"/>
      <c r="F24" s="263"/>
      <c r="G24" s="250"/>
      <c r="H24" s="73"/>
      <c r="I24" s="73"/>
    </row>
    <row r="25" spans="1:9">
      <c r="C25" s="74"/>
      <c r="D25" s="67"/>
      <c r="E25" s="75"/>
      <c r="F25" s="263"/>
      <c r="G25" s="250"/>
      <c r="H25" s="73"/>
      <c r="I25" s="73"/>
    </row>
    <row r="26" spans="1:9">
      <c r="C26" s="74"/>
      <c r="D26" s="70"/>
      <c r="E26" s="84"/>
      <c r="F26" s="263"/>
      <c r="G26" s="250"/>
      <c r="H26" s="73"/>
      <c r="I26" s="73"/>
    </row>
    <row r="27" spans="1:9">
      <c r="C27" s="74"/>
      <c r="D27" s="67"/>
      <c r="E27" s="76"/>
      <c r="F27" s="263"/>
      <c r="G27" s="250"/>
    </row>
    <row r="28" spans="1:9">
      <c r="C28" s="78"/>
      <c r="D28" s="67"/>
      <c r="E28" s="76"/>
      <c r="F28" s="263"/>
      <c r="G28" s="250"/>
    </row>
    <row r="29" spans="1:9">
      <c r="C29" s="76"/>
      <c r="D29" s="70"/>
      <c r="E29" s="76"/>
      <c r="F29" s="263"/>
      <c r="G29" s="250"/>
    </row>
    <row r="30" spans="1:9">
      <c r="C30" s="69"/>
      <c r="D30" s="67"/>
      <c r="E30" s="75"/>
      <c r="F30" s="263"/>
      <c r="G30" s="250"/>
    </row>
    <row r="31" spans="1:9">
      <c r="C31" s="68"/>
      <c r="D31" s="70"/>
      <c r="E31" s="76"/>
      <c r="F31" s="263"/>
      <c r="G31" s="250"/>
    </row>
    <row r="32" spans="1:9">
      <c r="C32" s="74"/>
      <c r="D32" s="67"/>
      <c r="E32" s="76"/>
      <c r="F32" s="263"/>
      <c r="G32" s="250"/>
    </row>
    <row r="33" spans="2:7">
      <c r="C33" s="69"/>
      <c r="D33" s="67"/>
      <c r="E33" s="76"/>
      <c r="F33" s="263"/>
      <c r="G33" s="250"/>
    </row>
    <row r="34" spans="2:7">
      <c r="C34" s="74"/>
      <c r="D34" s="67"/>
      <c r="E34" s="76"/>
      <c r="F34" s="263"/>
      <c r="G34" s="250"/>
    </row>
    <row r="35" spans="2:7">
      <c r="C35" s="74"/>
      <c r="D35" s="67"/>
      <c r="E35" s="76"/>
      <c r="F35" s="263"/>
      <c r="G35" s="250"/>
    </row>
    <row r="36" spans="2:7">
      <c r="C36" s="69"/>
      <c r="D36" s="70"/>
      <c r="E36" s="76"/>
      <c r="F36" s="263"/>
      <c r="G36" s="250"/>
    </row>
    <row r="37" spans="2:7">
      <c r="C37" s="74"/>
      <c r="D37" s="67"/>
      <c r="E37" s="76"/>
      <c r="F37" s="263"/>
      <c r="G37" s="250"/>
    </row>
    <row r="39" spans="2:7">
      <c r="B39" s="51"/>
      <c r="D39" s="51"/>
      <c r="E39" s="51"/>
    </row>
    <row r="40" spans="2:7">
      <c r="C40" s="74"/>
      <c r="D40" s="67"/>
      <c r="E40" s="76"/>
      <c r="F40" s="263"/>
      <c r="G40" s="250"/>
    </row>
    <row r="41" spans="2:7">
      <c r="B41" s="51"/>
      <c r="D41" s="51"/>
      <c r="E41" s="51"/>
    </row>
    <row r="42" spans="2:7">
      <c r="B42" s="51"/>
      <c r="D42" s="51"/>
      <c r="E42" s="51"/>
    </row>
    <row r="43" spans="2:7">
      <c r="B43" s="51"/>
      <c r="D43" s="51"/>
      <c r="E43" s="51"/>
    </row>
    <row r="44" spans="2:7">
      <c r="B44" s="51"/>
      <c r="D44" s="51"/>
      <c r="E44" s="51"/>
    </row>
    <row r="45" spans="2:7">
      <c r="B45" s="95"/>
      <c r="C45" s="68"/>
      <c r="D45" s="70"/>
      <c r="E45" s="76"/>
      <c r="F45" s="263"/>
      <c r="G45" s="250"/>
    </row>
    <row r="46" spans="2:7">
      <c r="B46" s="96"/>
      <c r="C46" s="73"/>
      <c r="D46" s="85"/>
      <c r="E46" s="83"/>
      <c r="F46" s="264"/>
      <c r="G46" s="264"/>
    </row>
    <row r="47" spans="2:7">
      <c r="B47" s="96"/>
      <c r="C47" s="73"/>
      <c r="D47" s="85"/>
      <c r="E47" s="83"/>
      <c r="F47" s="264"/>
      <c r="G47" s="264"/>
    </row>
    <row r="48" spans="2:7">
      <c r="B48" s="96"/>
      <c r="C48" s="73"/>
      <c r="D48" s="85"/>
      <c r="E48" s="83"/>
      <c r="F48" s="264"/>
      <c r="G48" s="264"/>
    </row>
    <row r="49" spans="2:7">
      <c r="B49" s="96"/>
      <c r="C49" s="73"/>
      <c r="D49" s="85"/>
      <c r="E49" s="83"/>
      <c r="F49" s="264"/>
      <c r="G49" s="264"/>
    </row>
    <row r="50" spans="2:7">
      <c r="B50" s="96"/>
      <c r="C50" s="73"/>
      <c r="D50" s="85"/>
      <c r="E50" s="83"/>
      <c r="F50" s="264"/>
      <c r="G50" s="264"/>
    </row>
    <row r="51" spans="2:7">
      <c r="B51" s="96"/>
      <c r="C51" s="73"/>
      <c r="D51" s="85"/>
      <c r="E51" s="83"/>
      <c r="F51" s="264"/>
      <c r="G51" s="264"/>
    </row>
    <row r="52" spans="2:7">
      <c r="B52" s="96"/>
      <c r="C52" s="73"/>
      <c r="D52" s="85"/>
      <c r="E52" s="83"/>
      <c r="F52" s="264"/>
      <c r="G52" s="264"/>
    </row>
    <row r="53" spans="2:7">
      <c r="B53" s="96"/>
      <c r="C53" s="73"/>
      <c r="D53" s="85"/>
      <c r="E53" s="83"/>
      <c r="F53" s="264"/>
      <c r="G53" s="264"/>
    </row>
    <row r="54" spans="2:7">
      <c r="B54" s="96"/>
      <c r="C54" s="73"/>
      <c r="D54" s="85"/>
      <c r="E54" s="83"/>
      <c r="F54" s="264"/>
      <c r="G54" s="264"/>
    </row>
    <row r="55" spans="2:7">
      <c r="B55" s="96"/>
      <c r="C55" s="73"/>
      <c r="D55" s="85"/>
      <c r="E55" s="83"/>
      <c r="F55" s="264"/>
      <c r="G55" s="264"/>
    </row>
    <row r="56" spans="2:7">
      <c r="B56" s="96"/>
      <c r="C56" s="73"/>
      <c r="D56" s="85"/>
      <c r="E56" s="83"/>
      <c r="F56" s="264"/>
      <c r="G56" s="264"/>
    </row>
    <row r="57" spans="2:7">
      <c r="B57" s="96"/>
      <c r="C57" s="73"/>
      <c r="D57" s="85"/>
      <c r="E57" s="83"/>
      <c r="F57" s="264"/>
      <c r="G57" s="264"/>
    </row>
  </sheetData>
  <sheetProtection algorithmName="SHA-512" hashValue="kmHn5C0weT336yZatYGzf184gZgooWTOi62q0SEtlja5GwQqO+4I0YUytJYG9yCrYcjYXX9nP349KFNVQIOwTw==" saltValue="mJdiKRNwYa86zyXZeWitmw==" spinCount="100000" sheet="1" objects="1" scenarios="1"/>
  <mergeCells count="2">
    <mergeCell ref="B3:G3"/>
    <mergeCell ref="B4:G4"/>
  </mergeCells>
  <pageMargins left="0.70866141732283472" right="0.70866141732283472" top="0.74803149606299213" bottom="0.59055118110236227" header="0.31496062992125984" footer="0.31496062992125984"/>
  <pageSetup paperSize="9" scale="90" fitToHeight="2" orientation="portrait" r:id="rId1"/>
  <headerFoot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U159"/>
  <sheetViews>
    <sheetView view="pageBreakPreview" zoomScaleSheetLayoutView="100" workbookViewId="0">
      <selection activeCell="E18" sqref="E18"/>
    </sheetView>
  </sheetViews>
  <sheetFormatPr defaultColWidth="9.33203125" defaultRowHeight="12.75"/>
  <cols>
    <col min="1" max="1" width="7.1640625" style="94" bestFit="1" customWidth="1"/>
    <col min="2" max="2" width="57.33203125" style="51" customWidth="1"/>
    <col min="3" max="3" width="7.6640625" style="72" bestFit="1" customWidth="1"/>
    <col min="4" max="4" width="9.5" style="72" bestFit="1" customWidth="1"/>
    <col min="5" max="5" width="12" style="309" customWidth="1"/>
    <col min="6" max="6" width="14.6640625" style="251" bestFit="1" customWidth="1"/>
    <col min="7" max="7" width="13.6640625" style="51" customWidth="1"/>
    <col min="8" max="16384" width="9.33203125" style="51"/>
  </cols>
  <sheetData>
    <row r="1" spans="1:7">
      <c r="A1" s="97" t="s">
        <v>19</v>
      </c>
      <c r="B1" s="92" t="s">
        <v>127</v>
      </c>
      <c r="C1" s="93"/>
      <c r="D1" s="217"/>
      <c r="E1" s="265"/>
      <c r="F1" s="249"/>
    </row>
    <row r="2" spans="1:7">
      <c r="A2" s="81"/>
      <c r="B2" s="88"/>
      <c r="C2" s="70"/>
      <c r="D2" s="70"/>
      <c r="E2" s="266"/>
    </row>
    <row r="3" spans="1:7">
      <c r="A3" s="106" t="s">
        <v>10</v>
      </c>
      <c r="B3" s="107" t="s">
        <v>5</v>
      </c>
      <c r="C3" s="108"/>
      <c r="D3" s="108"/>
      <c r="E3" s="267"/>
      <c r="F3" s="268">
        <f>F38</f>
        <v>0</v>
      </c>
    </row>
    <row r="4" spans="1:7">
      <c r="A4" s="106" t="s">
        <v>11</v>
      </c>
      <c r="B4" s="107" t="s">
        <v>51</v>
      </c>
      <c r="C4" s="138"/>
      <c r="D4" s="108"/>
      <c r="E4" s="267"/>
      <c r="F4" s="268">
        <f>F57</f>
        <v>0</v>
      </c>
    </row>
    <row r="5" spans="1:7">
      <c r="A5" s="106" t="s">
        <v>12</v>
      </c>
      <c r="B5" s="107" t="s">
        <v>52</v>
      </c>
      <c r="C5" s="108"/>
      <c r="D5" s="108"/>
      <c r="E5" s="267"/>
      <c r="F5" s="268">
        <f>F63</f>
        <v>0</v>
      </c>
    </row>
    <row r="6" spans="1:7">
      <c r="A6" s="106" t="s">
        <v>24</v>
      </c>
      <c r="B6" s="107" t="s">
        <v>7</v>
      </c>
      <c r="C6" s="108"/>
      <c r="D6" s="108"/>
      <c r="E6" s="267"/>
      <c r="F6" s="268">
        <f>F101</f>
        <v>0</v>
      </c>
    </row>
    <row r="7" spans="1:7">
      <c r="A7" s="106" t="s">
        <v>67</v>
      </c>
      <c r="B7" s="107" t="s">
        <v>8</v>
      </c>
      <c r="C7" s="108"/>
      <c r="D7" s="108"/>
      <c r="E7" s="267"/>
      <c r="F7" s="268">
        <f>F126</f>
        <v>0</v>
      </c>
    </row>
    <row r="8" spans="1:7">
      <c r="A8" s="106"/>
      <c r="B8" s="112" t="s">
        <v>0</v>
      </c>
      <c r="C8" s="87"/>
      <c r="D8" s="218"/>
      <c r="E8" s="269"/>
      <c r="F8" s="270">
        <f>SUM(F3:F7)</f>
        <v>0</v>
      </c>
      <c r="G8" s="178"/>
    </row>
    <row r="9" spans="1:7">
      <c r="A9" s="81"/>
      <c r="B9" s="68"/>
      <c r="C9" s="67"/>
      <c r="D9" s="219"/>
      <c r="E9" s="271"/>
    </row>
    <row r="10" spans="1:7">
      <c r="A10" s="319" t="s">
        <v>235</v>
      </c>
      <c r="B10" s="320"/>
      <c r="C10" s="320"/>
      <c r="D10" s="320"/>
      <c r="E10" s="320"/>
      <c r="F10" s="320"/>
    </row>
    <row r="11" spans="1:7">
      <c r="A11" s="320"/>
      <c r="B11" s="320"/>
      <c r="C11" s="320"/>
      <c r="D11" s="320"/>
      <c r="E11" s="320"/>
      <c r="F11" s="320"/>
    </row>
    <row r="12" spans="1:7">
      <c r="A12" s="320"/>
      <c r="B12" s="320"/>
      <c r="C12" s="320"/>
      <c r="D12" s="320"/>
      <c r="E12" s="320"/>
      <c r="F12" s="320"/>
    </row>
    <row r="13" spans="1:7" ht="81.75" customHeight="1">
      <c r="A13" s="320"/>
      <c r="B13" s="320"/>
      <c r="C13" s="320"/>
      <c r="D13" s="320"/>
      <c r="E13" s="320"/>
      <c r="F13" s="320"/>
    </row>
    <row r="14" spans="1:7">
      <c r="A14" s="139"/>
      <c r="B14" s="139"/>
      <c r="C14" s="139"/>
      <c r="D14" s="220"/>
      <c r="E14" s="272"/>
      <c r="F14" s="273"/>
    </row>
    <row r="15" spans="1:7" ht="25.5">
      <c r="A15" s="140" t="s">
        <v>13</v>
      </c>
      <c r="B15" s="141" t="s">
        <v>14</v>
      </c>
      <c r="C15" s="140" t="s">
        <v>15</v>
      </c>
      <c r="D15" s="140" t="s">
        <v>16</v>
      </c>
      <c r="E15" s="274" t="s">
        <v>122</v>
      </c>
      <c r="F15" s="275" t="s">
        <v>123</v>
      </c>
    </row>
    <row r="16" spans="1:7">
      <c r="A16" s="86" t="s">
        <v>10</v>
      </c>
      <c r="B16" s="118" t="s">
        <v>5</v>
      </c>
      <c r="C16" s="108"/>
      <c r="D16" s="108"/>
      <c r="E16" s="276"/>
      <c r="F16" s="253"/>
    </row>
    <row r="17" spans="1:6">
      <c r="A17" s="106" t="s">
        <v>17</v>
      </c>
      <c r="B17" s="119" t="s">
        <v>41</v>
      </c>
      <c r="C17" s="108"/>
      <c r="D17" s="108"/>
      <c r="E17" s="276"/>
      <c r="F17" s="253"/>
    </row>
    <row r="18" spans="1:6" s="197" customFormat="1" ht="51">
      <c r="A18" s="106" t="s">
        <v>112</v>
      </c>
      <c r="B18" s="120" t="s">
        <v>38</v>
      </c>
      <c r="C18" s="121" t="s">
        <v>1</v>
      </c>
      <c r="D18" s="121">
        <v>306.42</v>
      </c>
      <c r="E18" s="277">
        <v>0</v>
      </c>
      <c r="F18" s="253">
        <f>+ROUND((D18*E18),2)</f>
        <v>0</v>
      </c>
    </row>
    <row r="19" spans="1:6" s="197" customFormat="1" ht="38.25">
      <c r="A19" s="106" t="s">
        <v>101</v>
      </c>
      <c r="B19" s="122" t="s">
        <v>39</v>
      </c>
      <c r="C19" s="123" t="s">
        <v>2</v>
      </c>
      <c r="D19" s="121">
        <v>12</v>
      </c>
      <c r="E19" s="277">
        <v>0</v>
      </c>
      <c r="F19" s="253">
        <f>+ROUND((D19*E19),2)</f>
        <v>0</v>
      </c>
    </row>
    <row r="20" spans="1:6" s="197" customFormat="1" ht="51">
      <c r="A20" s="321" t="s">
        <v>150</v>
      </c>
      <c r="B20" s="224" t="s">
        <v>156</v>
      </c>
      <c r="C20" s="225"/>
      <c r="D20" s="226"/>
      <c r="E20" s="278"/>
      <c r="F20" s="279"/>
    </row>
    <row r="21" spans="1:6" s="197" customFormat="1">
      <c r="A21" s="322"/>
      <c r="B21" s="224" t="s">
        <v>151</v>
      </c>
      <c r="C21" s="226" t="s">
        <v>27</v>
      </c>
      <c r="D21" s="227">
        <v>1</v>
      </c>
      <c r="E21" s="278">
        <v>0</v>
      </c>
      <c r="F21" s="279">
        <f>+ROUND((D21*E21),2)</f>
        <v>0</v>
      </c>
    </row>
    <row r="22" spans="1:6" s="197" customFormat="1">
      <c r="A22" s="189"/>
      <c r="B22" s="224" t="s">
        <v>152</v>
      </c>
      <c r="C22" s="226" t="s">
        <v>27</v>
      </c>
      <c r="D22" s="227">
        <v>1</v>
      </c>
      <c r="E22" s="278">
        <v>0</v>
      </c>
      <c r="F22" s="279">
        <f>+ROUND((D22*E22),2)</f>
        <v>0</v>
      </c>
    </row>
    <row r="23" spans="1:6" s="197" customFormat="1">
      <c r="A23" s="189"/>
      <c r="B23" s="224" t="s">
        <v>153</v>
      </c>
      <c r="C23" s="226" t="s">
        <v>27</v>
      </c>
      <c r="D23" s="227">
        <v>1</v>
      </c>
      <c r="E23" s="278">
        <v>0</v>
      </c>
      <c r="F23" s="279">
        <f>+ROUND((D23*E23),2)</f>
        <v>0</v>
      </c>
    </row>
    <row r="24" spans="1:6" s="197" customFormat="1">
      <c r="A24" s="189"/>
      <c r="B24" s="224" t="s">
        <v>154</v>
      </c>
      <c r="C24" s="226" t="s">
        <v>27</v>
      </c>
      <c r="D24" s="227">
        <v>1</v>
      </c>
      <c r="E24" s="278">
        <v>0</v>
      </c>
      <c r="F24" s="279">
        <f>+ROUND((D24*E24),2)</f>
        <v>0</v>
      </c>
    </row>
    <row r="25" spans="1:6" s="197" customFormat="1">
      <c r="A25" s="189"/>
      <c r="B25" s="224" t="s">
        <v>155</v>
      </c>
      <c r="C25" s="226" t="s">
        <v>27</v>
      </c>
      <c r="D25" s="227">
        <v>1</v>
      </c>
      <c r="E25" s="278">
        <v>0</v>
      </c>
      <c r="F25" s="279">
        <f>+ROUND((D25*E25),2)</f>
        <v>0</v>
      </c>
    </row>
    <row r="26" spans="1:6">
      <c r="A26" s="106" t="s">
        <v>21</v>
      </c>
      <c r="B26" s="125" t="s">
        <v>43</v>
      </c>
      <c r="C26" s="108"/>
      <c r="D26" s="121"/>
      <c r="E26" s="277"/>
      <c r="F26" s="253"/>
    </row>
    <row r="27" spans="1:6" s="197" customFormat="1" ht="63.75">
      <c r="A27" s="126" t="s">
        <v>40</v>
      </c>
      <c r="B27" s="127" t="s">
        <v>157</v>
      </c>
      <c r="C27" s="128" t="s">
        <v>1</v>
      </c>
      <c r="D27" s="128">
        <v>306.95999999999998</v>
      </c>
      <c r="E27" s="277">
        <v>0</v>
      </c>
      <c r="F27" s="259">
        <f t="shared" ref="F27" si="0">D27*E27</f>
        <v>0</v>
      </c>
    </row>
    <row r="28" spans="1:6">
      <c r="A28" s="106" t="s">
        <v>42</v>
      </c>
      <c r="B28" s="116" t="s">
        <v>47</v>
      </c>
      <c r="C28" s="108"/>
      <c r="D28" s="121"/>
      <c r="E28" s="277"/>
      <c r="F28" s="259"/>
    </row>
    <row r="29" spans="1:6" s="197" customFormat="1" ht="25.5">
      <c r="A29" s="126" t="s">
        <v>44</v>
      </c>
      <c r="B29" s="127" t="s">
        <v>48</v>
      </c>
      <c r="C29" s="128" t="s">
        <v>9</v>
      </c>
      <c r="D29" s="128">
        <v>16</v>
      </c>
      <c r="E29" s="277">
        <v>0</v>
      </c>
      <c r="F29" s="259">
        <f>D29*E29</f>
        <v>0</v>
      </c>
    </row>
    <row r="30" spans="1:6" s="197" customFormat="1" ht="51">
      <c r="A30" s="321" t="s">
        <v>46</v>
      </c>
      <c r="B30" s="228" t="s">
        <v>159</v>
      </c>
      <c r="C30" s="229"/>
      <c r="D30" s="230"/>
      <c r="E30" s="280"/>
      <c r="F30" s="281"/>
    </row>
    <row r="31" spans="1:6" s="197" customFormat="1">
      <c r="A31" s="322"/>
      <c r="B31" s="224" t="s">
        <v>151</v>
      </c>
      <c r="C31" s="231" t="s">
        <v>27</v>
      </c>
      <c r="D31" s="232">
        <v>1</v>
      </c>
      <c r="E31" s="282">
        <v>0</v>
      </c>
      <c r="F31" s="283">
        <f t="shared" ref="F31:F33" si="1">+ROUND((D31*E31),2)</f>
        <v>0</v>
      </c>
    </row>
    <row r="32" spans="1:6" s="197" customFormat="1">
      <c r="A32" s="322"/>
      <c r="B32" s="224" t="s">
        <v>152</v>
      </c>
      <c r="C32" s="231" t="s">
        <v>27</v>
      </c>
      <c r="D32" s="232">
        <v>1</v>
      </c>
      <c r="E32" s="282">
        <v>0</v>
      </c>
      <c r="F32" s="283">
        <f t="shared" si="1"/>
        <v>0</v>
      </c>
    </row>
    <row r="33" spans="1:6" s="197" customFormat="1">
      <c r="A33" s="322"/>
      <c r="B33" s="224" t="s">
        <v>153</v>
      </c>
      <c r="C33" s="231" t="s">
        <v>27</v>
      </c>
      <c r="D33" s="232">
        <v>1</v>
      </c>
      <c r="E33" s="282">
        <v>0</v>
      </c>
      <c r="F33" s="283">
        <f t="shared" si="1"/>
        <v>0</v>
      </c>
    </row>
    <row r="34" spans="1:6" s="197" customFormat="1">
      <c r="A34" s="322"/>
      <c r="B34" s="224" t="s">
        <v>158</v>
      </c>
      <c r="C34" s="231" t="s">
        <v>27</v>
      </c>
      <c r="D34" s="232">
        <v>1</v>
      </c>
      <c r="E34" s="282">
        <v>0</v>
      </c>
      <c r="F34" s="283">
        <f>+ROUND((D34*E34),2)</f>
        <v>0</v>
      </c>
    </row>
    <row r="35" spans="1:6" s="197" customFormat="1">
      <c r="A35" s="323"/>
      <c r="B35" s="224" t="s">
        <v>154</v>
      </c>
      <c r="C35" s="231" t="s">
        <v>27</v>
      </c>
      <c r="D35" s="232">
        <v>1</v>
      </c>
      <c r="E35" s="282">
        <v>0</v>
      </c>
      <c r="F35" s="283">
        <f>+ROUND((D35*E35),2)</f>
        <v>0</v>
      </c>
    </row>
    <row r="36" spans="1:6" ht="38.25">
      <c r="A36" s="106" t="s">
        <v>113</v>
      </c>
      <c r="B36" s="116" t="s">
        <v>237</v>
      </c>
      <c r="C36" s="128" t="s">
        <v>9</v>
      </c>
      <c r="D36" s="128">
        <v>6</v>
      </c>
      <c r="E36" s="277">
        <v>0</v>
      </c>
      <c r="F36" s="259">
        <f>D36*E36</f>
        <v>0</v>
      </c>
    </row>
    <row r="37" spans="1:6" ht="38.25">
      <c r="A37" s="106" t="s">
        <v>161</v>
      </c>
      <c r="B37" s="116" t="s">
        <v>160</v>
      </c>
      <c r="C37" s="108"/>
      <c r="D37" s="121"/>
      <c r="E37" s="277"/>
      <c r="F37" s="253">
        <f>+ROUND((SUM(F18:F36)*0.05),-1)</f>
        <v>0</v>
      </c>
    </row>
    <row r="38" spans="1:6" s="197" customFormat="1">
      <c r="A38" s="106"/>
      <c r="B38" s="118" t="s">
        <v>6</v>
      </c>
      <c r="C38" s="108"/>
      <c r="D38" s="121"/>
      <c r="E38" s="277"/>
      <c r="F38" s="261">
        <f>SUM(F18:F37)</f>
        <v>0</v>
      </c>
    </row>
    <row r="39" spans="1:6">
      <c r="A39" s="86" t="s">
        <v>11</v>
      </c>
      <c r="B39" s="118" t="s">
        <v>190</v>
      </c>
      <c r="C39" s="108"/>
      <c r="D39" s="108"/>
      <c r="E39" s="276"/>
      <c r="F39" s="253"/>
    </row>
    <row r="40" spans="1:6">
      <c r="A40" s="106" t="s">
        <v>162</v>
      </c>
      <c r="B40" s="119" t="s">
        <v>163</v>
      </c>
      <c r="C40" s="108"/>
      <c r="D40" s="121"/>
      <c r="E40" s="277"/>
      <c r="F40" s="253"/>
    </row>
    <row r="41" spans="1:6" ht="51">
      <c r="A41" s="106" t="s">
        <v>164</v>
      </c>
      <c r="B41" s="116" t="s">
        <v>166</v>
      </c>
      <c r="C41" s="108" t="s">
        <v>4</v>
      </c>
      <c r="D41" s="121">
        <v>38.192</v>
      </c>
      <c r="E41" s="277">
        <v>0</v>
      </c>
      <c r="F41" s="253">
        <f t="shared" ref="F41" si="2">+ROUND((D41*E41),2)</f>
        <v>0</v>
      </c>
    </row>
    <row r="42" spans="1:6" ht="25.5">
      <c r="A42" s="106" t="s">
        <v>167</v>
      </c>
      <c r="B42" s="116" t="s">
        <v>231</v>
      </c>
      <c r="C42" s="108" t="s">
        <v>3</v>
      </c>
      <c r="D42" s="121">
        <v>121.38</v>
      </c>
      <c r="E42" s="277">
        <v>0</v>
      </c>
      <c r="F42" s="253">
        <f t="shared" ref="F42" si="3">+ROUND((D42*E42),2)</f>
        <v>0</v>
      </c>
    </row>
    <row r="43" spans="1:6" ht="51">
      <c r="A43" s="106" t="s">
        <v>168</v>
      </c>
      <c r="B43" s="116" t="s">
        <v>170</v>
      </c>
      <c r="C43" s="108" t="s">
        <v>4</v>
      </c>
      <c r="D43" s="121">
        <v>48.552</v>
      </c>
      <c r="E43" s="277">
        <v>0</v>
      </c>
      <c r="F43" s="253">
        <f t="shared" ref="F43" si="4">+ROUND((D43*E43),2)</f>
        <v>0</v>
      </c>
    </row>
    <row r="44" spans="1:6" ht="66">
      <c r="A44" s="106" t="s">
        <v>169</v>
      </c>
      <c r="B44" s="116" t="s">
        <v>232</v>
      </c>
      <c r="C44" s="108" t="s">
        <v>4</v>
      </c>
      <c r="D44" s="121">
        <v>36.413999999999994</v>
      </c>
      <c r="E44" s="277">
        <v>0</v>
      </c>
      <c r="F44" s="253">
        <f t="shared" ref="F44" si="5">+ROUND((D44*E44),2)</f>
        <v>0</v>
      </c>
    </row>
    <row r="45" spans="1:6" s="197" customFormat="1" ht="25.5">
      <c r="A45" s="106" t="s">
        <v>171</v>
      </c>
      <c r="B45" s="116" t="s">
        <v>172</v>
      </c>
      <c r="C45" s="108" t="s">
        <v>4</v>
      </c>
      <c r="D45" s="121">
        <v>6.069</v>
      </c>
      <c r="E45" s="277">
        <v>0</v>
      </c>
      <c r="F45" s="253">
        <f t="shared" ref="F45" si="6">+ROUND((D45*E45),2)</f>
        <v>0</v>
      </c>
    </row>
    <row r="46" spans="1:6" ht="39.75" customHeight="1">
      <c r="A46" s="106" t="s">
        <v>165</v>
      </c>
      <c r="B46" s="316" t="s">
        <v>173</v>
      </c>
      <c r="C46" s="317"/>
      <c r="D46" s="317"/>
      <c r="E46" s="317"/>
      <c r="F46" s="318"/>
    </row>
    <row r="47" spans="1:6" s="197" customFormat="1" ht="25.5">
      <c r="A47" s="106" t="s">
        <v>164</v>
      </c>
      <c r="B47" s="120" t="s">
        <v>174</v>
      </c>
      <c r="C47" s="121" t="s">
        <v>1</v>
      </c>
      <c r="D47" s="121">
        <v>15.8</v>
      </c>
      <c r="E47" s="277">
        <v>0</v>
      </c>
      <c r="F47" s="253">
        <f t="shared" ref="F47:F55" si="7">+ROUND((D47*E47),2)</f>
        <v>0</v>
      </c>
    </row>
    <row r="48" spans="1:6" s="197" customFormat="1" ht="51">
      <c r="A48" s="106" t="s">
        <v>167</v>
      </c>
      <c r="B48" s="116" t="s">
        <v>175</v>
      </c>
      <c r="C48" s="108" t="s">
        <v>3</v>
      </c>
      <c r="D48" s="121">
        <v>16</v>
      </c>
      <c r="E48" s="277">
        <v>0</v>
      </c>
      <c r="F48" s="253">
        <f t="shared" si="7"/>
        <v>0</v>
      </c>
    </row>
    <row r="49" spans="1:7" s="197" customFormat="1" ht="76.5">
      <c r="A49" s="106" t="s">
        <v>168</v>
      </c>
      <c r="B49" s="116" t="s">
        <v>188</v>
      </c>
      <c r="C49" s="108" t="s">
        <v>4</v>
      </c>
      <c r="D49" s="121">
        <v>6.4</v>
      </c>
      <c r="E49" s="277">
        <v>0</v>
      </c>
      <c r="F49" s="253">
        <f t="shared" si="7"/>
        <v>0</v>
      </c>
    </row>
    <row r="50" spans="1:7" s="197" customFormat="1" ht="63.75">
      <c r="A50" s="106" t="s">
        <v>169</v>
      </c>
      <c r="B50" s="116" t="s">
        <v>176</v>
      </c>
      <c r="C50" s="108" t="s">
        <v>4</v>
      </c>
      <c r="D50" s="121">
        <v>4.8</v>
      </c>
      <c r="E50" s="277">
        <v>0</v>
      </c>
      <c r="F50" s="253">
        <f t="shared" si="7"/>
        <v>0</v>
      </c>
    </row>
    <row r="51" spans="1:7" s="197" customFormat="1" ht="51">
      <c r="A51" s="106" t="s">
        <v>171</v>
      </c>
      <c r="B51" s="116" t="s">
        <v>177</v>
      </c>
      <c r="C51" s="108" t="s">
        <v>3</v>
      </c>
      <c r="D51" s="121">
        <v>16</v>
      </c>
      <c r="E51" s="277">
        <v>0</v>
      </c>
      <c r="F51" s="253">
        <f t="shared" si="7"/>
        <v>0</v>
      </c>
    </row>
    <row r="52" spans="1:7" s="197" customFormat="1" ht="63.75">
      <c r="A52" s="106" t="s">
        <v>178</v>
      </c>
      <c r="B52" s="116" t="s">
        <v>179</v>
      </c>
      <c r="C52" s="108" t="s">
        <v>3</v>
      </c>
      <c r="D52" s="121">
        <v>16</v>
      </c>
      <c r="E52" s="277">
        <v>0</v>
      </c>
      <c r="F52" s="253">
        <f t="shared" si="7"/>
        <v>0</v>
      </c>
    </row>
    <row r="53" spans="1:7" s="197" customFormat="1" ht="25.5">
      <c r="A53" s="106" t="s">
        <v>180</v>
      </c>
      <c r="B53" s="116" t="s">
        <v>181</v>
      </c>
      <c r="C53" s="108" t="s">
        <v>3</v>
      </c>
      <c r="D53" s="121">
        <v>16</v>
      </c>
      <c r="E53" s="277">
        <v>0</v>
      </c>
      <c r="F53" s="253">
        <f t="shared" si="7"/>
        <v>0</v>
      </c>
    </row>
    <row r="54" spans="1:7" s="197" customFormat="1" ht="25.5">
      <c r="A54" s="106" t="s">
        <v>182</v>
      </c>
      <c r="B54" s="116" t="s">
        <v>183</v>
      </c>
      <c r="C54" s="108" t="s">
        <v>3</v>
      </c>
      <c r="D54" s="121">
        <v>16</v>
      </c>
      <c r="E54" s="277">
        <v>0</v>
      </c>
      <c r="F54" s="253">
        <f t="shared" si="7"/>
        <v>0</v>
      </c>
    </row>
    <row r="55" spans="1:7" s="197" customFormat="1" ht="51">
      <c r="A55" s="106" t="s">
        <v>184</v>
      </c>
      <c r="B55" s="116" t="s">
        <v>185</v>
      </c>
      <c r="C55" s="108" t="s">
        <v>186</v>
      </c>
      <c r="D55" s="121">
        <v>15.8</v>
      </c>
      <c r="E55" s="277">
        <v>0</v>
      </c>
      <c r="F55" s="253">
        <f t="shared" si="7"/>
        <v>0</v>
      </c>
    </row>
    <row r="56" spans="1:7" s="197" customFormat="1" ht="38.25">
      <c r="A56" s="106" t="s">
        <v>187</v>
      </c>
      <c r="B56" s="116" t="s">
        <v>160</v>
      </c>
      <c r="C56" s="108"/>
      <c r="D56" s="121"/>
      <c r="E56" s="277"/>
      <c r="F56" s="253">
        <f>+ROUND((SUM(F41:F55)*0.05),-1)</f>
        <v>0</v>
      </c>
    </row>
    <row r="57" spans="1:7" s="197" customFormat="1">
      <c r="A57" s="106"/>
      <c r="B57" s="118" t="s">
        <v>189</v>
      </c>
      <c r="C57" s="108"/>
      <c r="D57" s="121"/>
      <c r="E57" s="277"/>
      <c r="F57" s="261">
        <f>SUM(F41:F56)</f>
        <v>0</v>
      </c>
    </row>
    <row r="58" spans="1:7">
      <c r="A58" s="86" t="s">
        <v>12</v>
      </c>
      <c r="B58" s="118" t="s">
        <v>52</v>
      </c>
      <c r="C58" s="108"/>
      <c r="D58" s="121"/>
      <c r="E58" s="277"/>
      <c r="F58" s="253"/>
      <c r="G58" s="114"/>
    </row>
    <row r="59" spans="1:7">
      <c r="A59" s="106" t="s">
        <v>53</v>
      </c>
      <c r="B59" s="116" t="s">
        <v>23</v>
      </c>
      <c r="C59" s="108"/>
      <c r="D59" s="121"/>
      <c r="E59" s="277"/>
      <c r="F59" s="253"/>
      <c r="G59" s="114"/>
    </row>
    <row r="60" spans="1:7" s="197" customFormat="1" ht="39.75" customHeight="1">
      <c r="A60" s="106" t="s">
        <v>191</v>
      </c>
      <c r="B60" s="116" t="s">
        <v>192</v>
      </c>
      <c r="C60" s="108" t="s">
        <v>4</v>
      </c>
      <c r="D60" s="121">
        <v>40.43</v>
      </c>
      <c r="E60" s="277">
        <v>0</v>
      </c>
      <c r="F60" s="253">
        <f t="shared" ref="F60" si="8">+ROUND((D60*E60),2)</f>
        <v>0</v>
      </c>
      <c r="G60" s="199"/>
    </row>
    <row r="61" spans="1:7">
      <c r="A61" s="106" t="s">
        <v>54</v>
      </c>
      <c r="B61" s="116" t="s">
        <v>55</v>
      </c>
      <c r="C61" s="108"/>
      <c r="D61" s="121"/>
      <c r="E61" s="277"/>
      <c r="F61" s="253"/>
      <c r="G61" s="114"/>
    </row>
    <row r="62" spans="1:7" s="197" customFormat="1" ht="38.25">
      <c r="A62" s="106" t="s">
        <v>226</v>
      </c>
      <c r="B62" s="116" t="s">
        <v>193</v>
      </c>
      <c r="C62" s="108"/>
      <c r="D62" s="121"/>
      <c r="E62" s="277"/>
      <c r="F62" s="253">
        <v>0</v>
      </c>
    </row>
    <row r="63" spans="1:7">
      <c r="A63" s="106"/>
      <c r="B63" s="118" t="s">
        <v>56</v>
      </c>
      <c r="C63" s="108"/>
      <c r="D63" s="121"/>
      <c r="E63" s="277"/>
      <c r="F63" s="261">
        <f>SUM(F59:F62)</f>
        <v>0</v>
      </c>
    </row>
    <row r="64" spans="1:7" s="152" customFormat="1">
      <c r="A64" s="86" t="s">
        <v>24</v>
      </c>
      <c r="B64" s="118" t="s">
        <v>7</v>
      </c>
      <c r="C64" s="108"/>
      <c r="D64" s="121"/>
      <c r="E64" s="277"/>
      <c r="F64" s="253"/>
    </row>
    <row r="65" spans="1:9">
      <c r="A65" s="106" t="s">
        <v>25</v>
      </c>
      <c r="B65" s="116" t="s">
        <v>22</v>
      </c>
      <c r="C65" s="108"/>
      <c r="D65" s="121"/>
      <c r="E65" s="277"/>
      <c r="F65" s="253"/>
    </row>
    <row r="66" spans="1:9" s="197" customFormat="1" ht="76.5">
      <c r="A66" s="106" t="s">
        <v>57</v>
      </c>
      <c r="B66" s="116" t="s">
        <v>251</v>
      </c>
      <c r="C66" s="108" t="s">
        <v>3</v>
      </c>
      <c r="D66" s="121">
        <v>1473.41</v>
      </c>
      <c r="E66" s="277">
        <v>0</v>
      </c>
      <c r="F66" s="253">
        <f t="shared" ref="F66" si="9">+ROUND((D66*E66),2)</f>
        <v>0</v>
      </c>
    </row>
    <row r="67" spans="1:9">
      <c r="A67" s="176" t="s">
        <v>22</v>
      </c>
      <c r="B67" s="233"/>
      <c r="C67" s="233"/>
      <c r="D67" s="234"/>
      <c r="E67" s="284"/>
      <c r="F67" s="285"/>
    </row>
    <row r="68" spans="1:9">
      <c r="A68" s="177" t="s">
        <v>133</v>
      </c>
      <c r="B68" s="200"/>
      <c r="C68" s="200"/>
      <c r="D68" s="235"/>
      <c r="E68" s="286"/>
      <c r="F68" s="287"/>
    </row>
    <row r="69" spans="1:9" s="197" customFormat="1" ht="33.6" customHeight="1">
      <c r="A69" s="166" t="s">
        <v>195</v>
      </c>
      <c r="B69" s="167" t="s">
        <v>134</v>
      </c>
      <c r="C69" s="168"/>
      <c r="D69" s="236"/>
      <c r="E69" s="288"/>
      <c r="F69" s="289"/>
    </row>
    <row r="70" spans="1:9" s="197" customFormat="1" ht="26.25" customHeight="1">
      <c r="A70" s="169"/>
      <c r="B70" s="116" t="s">
        <v>233</v>
      </c>
      <c r="C70" s="108" t="s">
        <v>4</v>
      </c>
      <c r="D70" s="121">
        <v>260.92885000000001</v>
      </c>
      <c r="E70" s="277">
        <v>0</v>
      </c>
      <c r="F70" s="253">
        <f>+ROUND((D70*E70),2)</f>
        <v>0</v>
      </c>
    </row>
    <row r="71" spans="1:9" s="197" customFormat="1" ht="36.75">
      <c r="A71" s="171"/>
      <c r="B71" s="116" t="s">
        <v>234</v>
      </c>
      <c r="C71" s="108" t="s">
        <v>4</v>
      </c>
      <c r="D71" s="121">
        <v>140.50014999999999</v>
      </c>
      <c r="E71" s="277">
        <v>0</v>
      </c>
      <c r="F71" s="253">
        <f t="shared" ref="F71" si="10">+ROUND((D71*E71),2)</f>
        <v>0</v>
      </c>
    </row>
    <row r="72" spans="1:9" s="197" customFormat="1" ht="25.5">
      <c r="A72" s="166" t="s">
        <v>196</v>
      </c>
      <c r="B72" s="167" t="s">
        <v>199</v>
      </c>
      <c r="C72" s="175"/>
      <c r="D72" s="237"/>
      <c r="E72" s="290"/>
      <c r="F72" s="291"/>
      <c r="I72" s="201"/>
    </row>
    <row r="73" spans="1:9" s="197" customFormat="1" ht="36.75">
      <c r="A73" s="172"/>
      <c r="B73" s="116" t="s">
        <v>233</v>
      </c>
      <c r="C73" s="108" t="s">
        <v>4</v>
      </c>
      <c r="D73" s="121">
        <v>23.699000000000005</v>
      </c>
      <c r="E73" s="277">
        <v>0</v>
      </c>
      <c r="F73" s="253">
        <f>+ROUND((D73*E73),2)</f>
        <v>0</v>
      </c>
      <c r="I73" s="201"/>
    </row>
    <row r="74" spans="1:9" s="197" customFormat="1" ht="36.75">
      <c r="A74" s="172"/>
      <c r="B74" s="116" t="s">
        <v>234</v>
      </c>
      <c r="C74" s="108" t="s">
        <v>4</v>
      </c>
      <c r="D74" s="121">
        <v>12.761000000000003</v>
      </c>
      <c r="E74" s="277">
        <v>0</v>
      </c>
      <c r="F74" s="253">
        <f t="shared" ref="F74" si="11">+ROUND((D74*E74),2)</f>
        <v>0</v>
      </c>
      <c r="I74" s="201"/>
    </row>
    <row r="75" spans="1:9" s="197" customFormat="1">
      <c r="A75" s="177" t="s">
        <v>198</v>
      </c>
      <c r="B75" s="174"/>
      <c r="C75" s="173"/>
      <c r="D75" s="238"/>
      <c r="E75" s="292"/>
      <c r="F75" s="293"/>
      <c r="I75" s="201"/>
    </row>
    <row r="76" spans="1:9" s="197" customFormat="1" ht="25.5">
      <c r="A76" s="166" t="s">
        <v>117</v>
      </c>
      <c r="B76" s="167" t="s">
        <v>125</v>
      </c>
      <c r="C76" s="175"/>
      <c r="D76" s="237"/>
      <c r="E76" s="294"/>
      <c r="F76" s="295"/>
      <c r="I76" s="201"/>
    </row>
    <row r="77" spans="1:9" s="197" customFormat="1" ht="36.75">
      <c r="A77" s="172"/>
      <c r="B77" s="116" t="s">
        <v>233</v>
      </c>
      <c r="C77" s="170" t="s">
        <v>4</v>
      </c>
      <c r="D77" s="239">
        <v>169.05915000000002</v>
      </c>
      <c r="E77" s="277">
        <v>0</v>
      </c>
      <c r="F77" s="296">
        <f>+D77*E77</f>
        <v>0</v>
      </c>
      <c r="I77" s="201"/>
    </row>
    <row r="78" spans="1:9" s="197" customFormat="1" ht="36.75">
      <c r="A78" s="200"/>
      <c r="B78" s="116" t="s">
        <v>234</v>
      </c>
      <c r="C78" s="170" t="s">
        <v>4</v>
      </c>
      <c r="D78" s="239">
        <v>91.031849999999991</v>
      </c>
      <c r="E78" s="277">
        <v>0</v>
      </c>
      <c r="F78" s="296">
        <f>+D78*E78</f>
        <v>0</v>
      </c>
      <c r="I78" s="201"/>
    </row>
    <row r="79" spans="1:9" s="197" customFormat="1" ht="25.5">
      <c r="A79" s="166" t="s">
        <v>118</v>
      </c>
      <c r="B79" s="167" t="s">
        <v>200</v>
      </c>
      <c r="C79" s="175"/>
      <c r="D79" s="237"/>
      <c r="E79" s="294"/>
      <c r="F79" s="295"/>
      <c r="I79" s="201"/>
    </row>
    <row r="80" spans="1:9" s="197" customFormat="1" ht="36.75">
      <c r="A80" s="172"/>
      <c r="B80" s="116" t="s">
        <v>233</v>
      </c>
      <c r="C80" s="170" t="s">
        <v>4</v>
      </c>
      <c r="D80" s="239">
        <v>62.361000000000004</v>
      </c>
      <c r="E80" s="277">
        <v>0</v>
      </c>
      <c r="F80" s="296">
        <f>+D80*E80</f>
        <v>0</v>
      </c>
      <c r="I80" s="201"/>
    </row>
    <row r="81" spans="1:21" s="197" customFormat="1" ht="36.75">
      <c r="A81" s="200"/>
      <c r="B81" s="116" t="s">
        <v>234</v>
      </c>
      <c r="C81" s="170" t="s">
        <v>4</v>
      </c>
      <c r="D81" s="239">
        <v>33.578999999999994</v>
      </c>
      <c r="E81" s="277">
        <v>0</v>
      </c>
      <c r="F81" s="296">
        <f>+D81*E81</f>
        <v>0</v>
      </c>
      <c r="I81" s="201"/>
    </row>
    <row r="82" spans="1:21" s="197" customFormat="1" ht="38.25">
      <c r="A82" s="106" t="s">
        <v>58</v>
      </c>
      <c r="B82" s="116" t="s">
        <v>197</v>
      </c>
      <c r="C82" s="108" t="s">
        <v>4</v>
      </c>
      <c r="D82" s="121">
        <v>28.899000000000001</v>
      </c>
      <c r="E82" s="277">
        <v>0</v>
      </c>
      <c r="F82" s="253">
        <f t="shared" ref="F82" si="12">+ROUND((D82*E82),2)</f>
        <v>0</v>
      </c>
    </row>
    <row r="83" spans="1:21">
      <c r="A83" s="106" t="s">
        <v>28</v>
      </c>
      <c r="B83" s="116" t="s">
        <v>59</v>
      </c>
      <c r="C83" s="108"/>
      <c r="D83" s="121"/>
      <c r="E83" s="277"/>
      <c r="F83" s="253"/>
    </row>
    <row r="84" spans="1:21" s="197" customFormat="1" ht="25.5">
      <c r="A84" s="106" t="s">
        <v>201</v>
      </c>
      <c r="B84" s="116" t="s">
        <v>60</v>
      </c>
      <c r="C84" s="108" t="s">
        <v>3</v>
      </c>
      <c r="D84" s="121">
        <v>294.16499999999996</v>
      </c>
      <c r="E84" s="277">
        <v>0</v>
      </c>
      <c r="F84" s="253">
        <f>+ROUND((D84*E84),2)</f>
        <v>0</v>
      </c>
    </row>
    <row r="85" spans="1:21" s="197" customFormat="1" ht="76.5">
      <c r="A85" s="106" t="s">
        <v>202</v>
      </c>
      <c r="B85" s="116" t="s">
        <v>62</v>
      </c>
      <c r="C85" s="108" t="s">
        <v>4</v>
      </c>
      <c r="D85" s="121">
        <v>51.9</v>
      </c>
      <c r="E85" s="277">
        <v>0</v>
      </c>
      <c r="F85" s="253">
        <f t="shared" ref="F85:F86" si="13">+ROUND((D85*E85),2)</f>
        <v>0</v>
      </c>
    </row>
    <row r="86" spans="1:21" s="197" customFormat="1" ht="63.75">
      <c r="A86" s="106" t="s">
        <v>203</v>
      </c>
      <c r="B86" s="116" t="s">
        <v>65</v>
      </c>
      <c r="C86" s="108" t="s">
        <v>4</v>
      </c>
      <c r="D86" s="121">
        <v>183.87</v>
      </c>
      <c r="E86" s="277">
        <v>0</v>
      </c>
      <c r="F86" s="253">
        <f t="shared" si="13"/>
        <v>0</v>
      </c>
    </row>
    <row r="87" spans="1:21" s="213" customFormat="1" ht="76.5">
      <c r="A87" s="202" t="s">
        <v>64</v>
      </c>
      <c r="B87" s="240" t="s">
        <v>239</v>
      </c>
      <c r="C87" s="241" t="s">
        <v>4</v>
      </c>
      <c r="D87" s="242">
        <v>516.048</v>
      </c>
      <c r="E87" s="297">
        <v>0</v>
      </c>
      <c r="F87" s="298">
        <f t="shared" ref="F87:F99" si="14">+ROUND((D87*E87),2)</f>
        <v>0</v>
      </c>
      <c r="H87" s="245"/>
      <c r="I87" s="245"/>
      <c r="J87" s="245"/>
      <c r="K87" s="245"/>
      <c r="L87" s="245"/>
      <c r="M87" s="245"/>
      <c r="N87" s="245"/>
      <c r="O87" s="245"/>
      <c r="P87" s="245"/>
      <c r="Q87" s="245"/>
      <c r="R87" s="245"/>
      <c r="S87" s="245"/>
      <c r="T87" s="245"/>
      <c r="U87" s="245"/>
    </row>
    <row r="88" spans="1:21">
      <c r="A88" s="204"/>
      <c r="B88" s="205" t="s">
        <v>205</v>
      </c>
      <c r="C88" s="206"/>
      <c r="D88" s="207">
        <v>822.81899999999996</v>
      </c>
      <c r="E88" s="266"/>
      <c r="F88" s="299"/>
      <c r="H88" s="73"/>
      <c r="I88" s="73"/>
      <c r="J88" s="73"/>
      <c r="K88" s="73"/>
      <c r="L88" s="73"/>
      <c r="M88" s="73"/>
      <c r="N88" s="73"/>
      <c r="O88" s="73"/>
      <c r="P88" s="73"/>
      <c r="Q88" s="73"/>
      <c r="R88" s="73"/>
      <c r="S88" s="73"/>
      <c r="T88" s="73"/>
      <c r="U88" s="73"/>
    </row>
    <row r="89" spans="1:21">
      <c r="A89" s="204"/>
      <c r="B89" s="205" t="s">
        <v>206</v>
      </c>
      <c r="C89" s="206"/>
      <c r="D89" s="208">
        <v>552.50125644154059</v>
      </c>
      <c r="E89" s="300"/>
      <c r="F89" s="301"/>
      <c r="H89" s="73"/>
      <c r="I89" s="246"/>
      <c r="J89" s="246"/>
      <c r="K89" s="246"/>
      <c r="L89" s="198"/>
      <c r="M89" s="198"/>
      <c r="N89" s="198"/>
      <c r="O89" s="198"/>
      <c r="P89" s="198"/>
      <c r="Q89" s="198"/>
      <c r="R89" s="198"/>
      <c r="S89" s="198"/>
      <c r="T89" s="198"/>
      <c r="U89" s="73"/>
    </row>
    <row r="90" spans="1:21">
      <c r="A90" s="204"/>
      <c r="B90" s="209"/>
      <c r="C90" s="206"/>
      <c r="D90" s="208"/>
      <c r="E90" s="300"/>
      <c r="F90" s="301"/>
      <c r="H90" s="73"/>
      <c r="I90" s="246"/>
      <c r="J90" s="246"/>
      <c r="K90" s="246"/>
      <c r="L90" s="198"/>
      <c r="M90" s="198"/>
      <c r="N90" s="246"/>
      <c r="O90" s="198"/>
      <c r="P90" s="198"/>
      <c r="Q90" s="198"/>
      <c r="R90" s="198"/>
      <c r="S90" s="198"/>
      <c r="T90" s="198"/>
      <c r="U90" s="73"/>
    </row>
    <row r="91" spans="1:21">
      <c r="A91" s="204"/>
      <c r="B91" s="205" t="s">
        <v>207</v>
      </c>
      <c r="C91" s="206"/>
      <c r="D91" s="208"/>
      <c r="E91" s="300"/>
      <c r="F91" s="301"/>
      <c r="H91" s="73"/>
      <c r="I91" s="246"/>
      <c r="J91" s="246"/>
      <c r="K91" s="246"/>
      <c r="L91" s="198"/>
      <c r="M91" s="198"/>
      <c r="N91" s="246"/>
      <c r="O91" s="198"/>
      <c r="P91" s="198"/>
      <c r="Q91" s="198"/>
      <c r="R91" s="247"/>
      <c r="S91" s="198"/>
      <c r="T91" s="198"/>
      <c r="U91" s="73"/>
    </row>
    <row r="92" spans="1:21">
      <c r="A92" s="204"/>
      <c r="B92" s="209" t="s">
        <v>208</v>
      </c>
      <c r="C92" s="206"/>
      <c r="D92" s="208">
        <v>51.9</v>
      </c>
      <c r="E92" s="300"/>
      <c r="F92" s="301"/>
      <c r="H92" s="73"/>
      <c r="I92" s="246"/>
      <c r="J92" s="246"/>
      <c r="K92" s="246"/>
      <c r="L92" s="198"/>
      <c r="M92" s="198"/>
      <c r="N92" s="246"/>
      <c r="O92" s="198"/>
      <c r="P92" s="198"/>
      <c r="Q92" s="198"/>
      <c r="R92" s="247"/>
      <c r="S92" s="198"/>
      <c r="T92" s="198"/>
      <c r="U92" s="73"/>
    </row>
    <row r="93" spans="1:21">
      <c r="A93" s="204"/>
      <c r="B93" s="209" t="s">
        <v>209</v>
      </c>
      <c r="C93" s="206"/>
      <c r="D93" s="208">
        <v>183.87</v>
      </c>
      <c r="E93" s="300"/>
      <c r="F93" s="301"/>
      <c r="H93" s="73"/>
      <c r="I93" s="246"/>
      <c r="J93" s="246"/>
      <c r="K93" s="246"/>
      <c r="L93" s="198"/>
      <c r="M93" s="198"/>
      <c r="N93" s="246"/>
      <c r="O93" s="198"/>
      <c r="P93" s="198"/>
      <c r="Q93" s="198"/>
      <c r="R93" s="247"/>
      <c r="S93" s="198"/>
      <c r="T93" s="198"/>
      <c r="U93" s="73"/>
    </row>
    <row r="94" spans="1:21">
      <c r="A94" s="204"/>
      <c r="B94" s="209" t="s">
        <v>210</v>
      </c>
      <c r="C94" s="206"/>
      <c r="D94" s="208">
        <v>17.805115599606562</v>
      </c>
      <c r="E94" s="300"/>
      <c r="F94" s="301"/>
      <c r="H94" s="73"/>
      <c r="I94" s="198"/>
      <c r="J94" s="198"/>
      <c r="K94" s="198"/>
      <c r="L94" s="198"/>
      <c r="M94" s="198"/>
      <c r="N94" s="246"/>
      <c r="O94" s="198"/>
      <c r="P94" s="198"/>
      <c r="Q94" s="198"/>
      <c r="R94" s="198"/>
      <c r="S94" s="198"/>
      <c r="T94" s="198"/>
      <c r="U94" s="73"/>
    </row>
    <row r="95" spans="1:21">
      <c r="A95" s="204"/>
      <c r="B95" s="209" t="s">
        <v>211</v>
      </c>
      <c r="C95" s="206"/>
      <c r="D95" s="208">
        <v>0.53200986632950997</v>
      </c>
      <c r="E95" s="300"/>
      <c r="F95" s="301"/>
      <c r="H95" s="73"/>
      <c r="I95" s="73"/>
      <c r="J95" s="73"/>
      <c r="K95" s="73"/>
      <c r="L95" s="73"/>
      <c r="M95" s="73"/>
      <c r="N95" s="73"/>
      <c r="O95" s="73"/>
      <c r="P95" s="73"/>
      <c r="Q95" s="73"/>
      <c r="R95" s="73"/>
      <c r="S95" s="73"/>
      <c r="T95" s="73"/>
      <c r="U95" s="73"/>
    </row>
    <row r="96" spans="1:21">
      <c r="A96" s="204"/>
      <c r="B96" s="210" t="s">
        <v>223</v>
      </c>
      <c r="C96" s="211"/>
      <c r="D96" s="212">
        <v>16.210618092523333</v>
      </c>
      <c r="E96" s="300"/>
      <c r="F96" s="301"/>
      <c r="H96" s="73"/>
      <c r="I96" s="73"/>
      <c r="J96" s="73"/>
      <c r="K96" s="73"/>
      <c r="L96" s="73"/>
      <c r="M96" s="73"/>
      <c r="N96" s="73"/>
      <c r="O96" s="73"/>
      <c r="P96" s="73"/>
      <c r="Q96" s="73"/>
      <c r="R96" s="73"/>
      <c r="S96" s="73"/>
      <c r="T96" s="73"/>
      <c r="U96" s="73"/>
    </row>
    <row r="97" spans="1:21">
      <c r="A97" s="204"/>
      <c r="B97" s="209" t="s">
        <v>212</v>
      </c>
      <c r="C97" s="206"/>
      <c r="D97" s="208">
        <v>270.31774355845937</v>
      </c>
      <c r="E97" s="300"/>
      <c r="F97" s="301"/>
      <c r="H97" s="73"/>
      <c r="I97" s="73"/>
      <c r="J97" s="73"/>
      <c r="K97" s="73"/>
      <c r="L97" s="73"/>
      <c r="M97" s="73"/>
      <c r="N97" s="73"/>
      <c r="O97" s="73"/>
      <c r="P97" s="73"/>
      <c r="Q97" s="73"/>
      <c r="R97" s="73"/>
      <c r="S97" s="73"/>
      <c r="T97" s="73"/>
      <c r="U97" s="73"/>
    </row>
    <row r="98" spans="1:21">
      <c r="A98" s="204"/>
      <c r="B98" s="209"/>
      <c r="C98" s="206"/>
      <c r="D98" s="208"/>
      <c r="E98" s="300"/>
      <c r="F98" s="301"/>
      <c r="H98" s="73"/>
      <c r="I98" s="73"/>
      <c r="J98" s="73"/>
      <c r="K98" s="73"/>
      <c r="L98" s="73"/>
      <c r="M98" s="73"/>
      <c r="N98" s="73"/>
      <c r="O98" s="73"/>
      <c r="P98" s="73"/>
      <c r="Q98" s="73"/>
      <c r="R98" s="73"/>
      <c r="S98" s="73"/>
      <c r="T98" s="73"/>
      <c r="U98" s="73"/>
    </row>
    <row r="99" spans="1:21" s="197" customFormat="1" ht="51">
      <c r="A99" s="106" t="s">
        <v>214</v>
      </c>
      <c r="B99" s="116" t="s">
        <v>213</v>
      </c>
      <c r="C99" s="108" t="s">
        <v>4</v>
      </c>
      <c r="D99" s="121">
        <v>36.453256441540589</v>
      </c>
      <c r="E99" s="277">
        <f>E85</f>
        <v>0</v>
      </c>
      <c r="F99" s="253">
        <f t="shared" si="14"/>
        <v>0</v>
      </c>
    </row>
    <row r="100" spans="1:21" s="197" customFormat="1" ht="38.25">
      <c r="A100" s="106" t="s">
        <v>204</v>
      </c>
      <c r="B100" s="116" t="s">
        <v>160</v>
      </c>
      <c r="C100" s="108"/>
      <c r="D100" s="121"/>
      <c r="E100" s="277"/>
      <c r="F100" s="253">
        <f>+ROUND((SUM(F66:F99)*0.05),-1)</f>
        <v>0</v>
      </c>
    </row>
    <row r="101" spans="1:21">
      <c r="A101" s="106"/>
      <c r="B101" s="118" t="s">
        <v>66</v>
      </c>
      <c r="C101" s="108"/>
      <c r="D101" s="121"/>
      <c r="E101" s="277"/>
      <c r="F101" s="261">
        <f>SUM(F66:F86)</f>
        <v>0</v>
      </c>
    </row>
    <row r="102" spans="1:21">
      <c r="A102" s="86" t="s">
        <v>67</v>
      </c>
      <c r="B102" s="118" t="s">
        <v>8</v>
      </c>
      <c r="C102" s="108"/>
      <c r="D102" s="121"/>
      <c r="E102" s="277"/>
      <c r="F102" s="253"/>
    </row>
    <row r="103" spans="1:21">
      <c r="A103" s="106" t="s">
        <v>68</v>
      </c>
      <c r="B103" s="116" t="s">
        <v>69</v>
      </c>
      <c r="C103" s="108"/>
      <c r="D103" s="121"/>
      <c r="E103" s="277"/>
      <c r="F103" s="253"/>
    </row>
    <row r="104" spans="1:21" s="197" customFormat="1" ht="165.75">
      <c r="A104" s="106" t="s">
        <v>70</v>
      </c>
      <c r="B104" s="116" t="s">
        <v>215</v>
      </c>
      <c r="C104" s="108" t="s">
        <v>1</v>
      </c>
      <c r="D104" s="121">
        <v>306.42</v>
      </c>
      <c r="E104" s="277">
        <v>0</v>
      </c>
      <c r="F104" s="253">
        <f t="shared" ref="F104:F110" si="15">+ROUND((D104*E104),2)</f>
        <v>0</v>
      </c>
    </row>
    <row r="105" spans="1:21" s="197" customFormat="1" ht="25.5">
      <c r="A105" s="106" t="s">
        <v>224</v>
      </c>
      <c r="B105" s="116" t="s">
        <v>225</v>
      </c>
      <c r="C105" s="108" t="s">
        <v>2</v>
      </c>
      <c r="D105" s="214">
        <v>10</v>
      </c>
      <c r="E105" s="277">
        <v>0</v>
      </c>
      <c r="F105" s="253">
        <f t="shared" si="15"/>
        <v>0</v>
      </c>
    </row>
    <row r="106" spans="1:21" s="197" customFormat="1">
      <c r="A106" s="106" t="s">
        <v>71</v>
      </c>
      <c r="B106" s="116" t="s">
        <v>72</v>
      </c>
      <c r="C106" s="108"/>
      <c r="D106" s="121"/>
      <c r="E106" s="277"/>
      <c r="F106" s="253"/>
    </row>
    <row r="107" spans="1:21" s="197" customFormat="1" ht="102">
      <c r="A107" s="106" t="s">
        <v>73</v>
      </c>
      <c r="B107" s="116" t="s">
        <v>216</v>
      </c>
      <c r="C107" s="215"/>
      <c r="D107" s="223"/>
      <c r="E107" s="302"/>
      <c r="F107" s="303"/>
    </row>
    <row r="108" spans="1:21" s="197" customFormat="1">
      <c r="A108" s="216"/>
      <c r="B108" s="116" t="s">
        <v>217</v>
      </c>
      <c r="C108" s="108" t="s">
        <v>18</v>
      </c>
      <c r="D108" s="214">
        <v>4</v>
      </c>
      <c r="E108" s="277">
        <v>0</v>
      </c>
      <c r="F108" s="253">
        <f t="shared" si="15"/>
        <v>0</v>
      </c>
    </row>
    <row r="109" spans="1:21" s="197" customFormat="1">
      <c r="A109" s="160"/>
      <c r="B109" s="116" t="s">
        <v>218</v>
      </c>
      <c r="C109" s="108" t="s">
        <v>18</v>
      </c>
      <c r="D109" s="214">
        <v>6</v>
      </c>
      <c r="E109" s="277">
        <v>0</v>
      </c>
      <c r="F109" s="253">
        <f t="shared" si="15"/>
        <v>0</v>
      </c>
    </row>
    <row r="110" spans="1:21" s="197" customFormat="1" ht="117" customHeight="1">
      <c r="A110" s="106" t="s">
        <v>74</v>
      </c>
      <c r="B110" s="116" t="s">
        <v>219</v>
      </c>
      <c r="C110" s="108" t="s">
        <v>18</v>
      </c>
      <c r="D110" s="121">
        <v>10</v>
      </c>
      <c r="E110" s="277">
        <v>0</v>
      </c>
      <c r="F110" s="253">
        <f t="shared" si="15"/>
        <v>0</v>
      </c>
    </row>
    <row r="111" spans="1:21" s="197" customFormat="1">
      <c r="A111" s="106" t="s">
        <v>77</v>
      </c>
      <c r="B111" s="116" t="s">
        <v>221</v>
      </c>
      <c r="C111" s="108"/>
      <c r="D111" s="121"/>
      <c r="E111" s="277"/>
      <c r="F111" s="253"/>
    </row>
    <row r="112" spans="1:21" s="197" customFormat="1" ht="51">
      <c r="A112" s="106" t="s">
        <v>78</v>
      </c>
      <c r="B112" s="116" t="s">
        <v>220</v>
      </c>
      <c r="C112" s="108" t="s">
        <v>18</v>
      </c>
      <c r="D112" s="121">
        <v>24</v>
      </c>
      <c r="E112" s="277">
        <v>0</v>
      </c>
      <c r="F112" s="253">
        <f t="shared" ref="F112:F117" si="16">+ROUND((D112*E112),2)</f>
        <v>0</v>
      </c>
    </row>
    <row r="113" spans="1:10" s="197" customFormat="1" ht="38.25">
      <c r="A113" s="106" t="s">
        <v>79</v>
      </c>
      <c r="B113" s="116" t="s">
        <v>121</v>
      </c>
      <c r="C113" s="108" t="s">
        <v>18</v>
      </c>
      <c r="D113" s="121">
        <v>1</v>
      </c>
      <c r="E113" s="277">
        <v>0</v>
      </c>
      <c r="F113" s="253">
        <f>+ROUND((D113*E113),2)</f>
        <v>0</v>
      </c>
    </row>
    <row r="114" spans="1:10" s="165" customFormat="1">
      <c r="A114" s="160" t="s">
        <v>82</v>
      </c>
      <c r="B114" s="161" t="s">
        <v>83</v>
      </c>
      <c r="C114" s="162"/>
      <c r="D114" s="203"/>
      <c r="E114" s="304"/>
      <c r="F114" s="305"/>
    </row>
    <row r="115" spans="1:10" s="197" customFormat="1">
      <c r="A115" s="160" t="s">
        <v>81</v>
      </c>
      <c r="B115" s="161" t="s">
        <v>80</v>
      </c>
      <c r="C115" s="162" t="s">
        <v>1</v>
      </c>
      <c r="D115" s="203">
        <v>306.42</v>
      </c>
      <c r="E115" s="304">
        <v>0</v>
      </c>
      <c r="F115" s="305">
        <f t="shared" si="16"/>
        <v>0</v>
      </c>
    </row>
    <row r="116" spans="1:10" s="197" customFormat="1" ht="38.25">
      <c r="A116" s="106" t="s">
        <v>85</v>
      </c>
      <c r="B116" s="116" t="s">
        <v>84</v>
      </c>
      <c r="C116" s="108" t="s">
        <v>1</v>
      </c>
      <c r="D116" s="121">
        <v>306.42</v>
      </c>
      <c r="E116" s="277">
        <v>0</v>
      </c>
      <c r="F116" s="253">
        <f t="shared" si="16"/>
        <v>0</v>
      </c>
    </row>
    <row r="117" spans="1:10" s="197" customFormat="1" ht="51">
      <c r="A117" s="106" t="s">
        <v>87</v>
      </c>
      <c r="B117" s="116" t="s">
        <v>222</v>
      </c>
      <c r="C117" s="108" t="s">
        <v>1</v>
      </c>
      <c r="D117" s="121">
        <v>306.95999999999998</v>
      </c>
      <c r="E117" s="277">
        <v>0</v>
      </c>
      <c r="F117" s="253">
        <f t="shared" si="16"/>
        <v>0</v>
      </c>
    </row>
    <row r="118" spans="1:10">
      <c r="A118" s="106" t="s">
        <v>88</v>
      </c>
      <c r="B118" s="116" t="s">
        <v>89</v>
      </c>
      <c r="C118" s="108"/>
      <c r="D118" s="121"/>
      <c r="E118" s="277"/>
      <c r="F118" s="253"/>
    </row>
    <row r="119" spans="1:10" ht="76.5">
      <c r="A119" s="106" t="s">
        <v>90</v>
      </c>
      <c r="B119" s="116" t="s">
        <v>229</v>
      </c>
      <c r="C119" s="108"/>
      <c r="D119" s="121"/>
      <c r="E119" s="277"/>
      <c r="F119" s="253"/>
    </row>
    <row r="120" spans="1:10">
      <c r="A120" s="106"/>
      <c r="B120" s="116" t="s">
        <v>227</v>
      </c>
      <c r="C120" s="108" t="s">
        <v>18</v>
      </c>
      <c r="D120" s="121">
        <v>2</v>
      </c>
      <c r="E120" s="277">
        <v>0</v>
      </c>
      <c r="F120" s="253">
        <f t="shared" ref="F120:F123" si="17">+ROUND((D120*E120),2)</f>
        <v>0</v>
      </c>
    </row>
    <row r="121" spans="1:10">
      <c r="A121" s="106"/>
      <c r="B121" s="116" t="s">
        <v>228</v>
      </c>
      <c r="C121" s="108" t="s">
        <v>18</v>
      </c>
      <c r="D121" s="121">
        <v>1</v>
      </c>
      <c r="E121" s="277">
        <v>0</v>
      </c>
      <c r="F121" s="253">
        <f t="shared" si="17"/>
        <v>0</v>
      </c>
    </row>
    <row r="122" spans="1:10">
      <c r="A122" s="106"/>
      <c r="B122" s="116" t="s">
        <v>153</v>
      </c>
      <c r="C122" s="108" t="s">
        <v>18</v>
      </c>
      <c r="D122" s="121">
        <v>1</v>
      </c>
      <c r="E122" s="277">
        <v>0</v>
      </c>
      <c r="F122" s="253">
        <f t="shared" si="17"/>
        <v>0</v>
      </c>
    </row>
    <row r="123" spans="1:10">
      <c r="A123" s="106"/>
      <c r="B123" s="116" t="s">
        <v>158</v>
      </c>
      <c r="C123" s="108" t="s">
        <v>18</v>
      </c>
      <c r="D123" s="121">
        <v>2</v>
      </c>
      <c r="E123" s="277">
        <v>0</v>
      </c>
      <c r="F123" s="253">
        <f t="shared" si="17"/>
        <v>0</v>
      </c>
    </row>
    <row r="124" spans="1:10" ht="89.25">
      <c r="A124" s="106" t="s">
        <v>91</v>
      </c>
      <c r="B124" s="116" t="s">
        <v>230</v>
      </c>
      <c r="C124" s="108" t="s">
        <v>1</v>
      </c>
      <c r="D124" s="121">
        <v>95</v>
      </c>
      <c r="E124" s="277">
        <v>0</v>
      </c>
      <c r="F124" s="306">
        <f t="shared" ref="F124" si="18">+ROUND((D124*E124),2)</f>
        <v>0</v>
      </c>
      <c r="G124" s="179"/>
      <c r="H124" s="73"/>
      <c r="I124" s="73"/>
      <c r="J124" s="73"/>
    </row>
    <row r="125" spans="1:10" ht="38.25">
      <c r="A125" s="106" t="s">
        <v>92</v>
      </c>
      <c r="B125" s="116" t="s">
        <v>160</v>
      </c>
      <c r="C125" s="108"/>
      <c r="D125" s="121"/>
      <c r="E125" s="277"/>
      <c r="F125" s="253">
        <f>+ROUND((SUM(F104:F124)*0.05),-1)</f>
        <v>0</v>
      </c>
      <c r="G125" s="179"/>
      <c r="H125" s="73"/>
      <c r="I125" s="73"/>
      <c r="J125" s="73"/>
    </row>
    <row r="126" spans="1:10">
      <c r="A126" s="106"/>
      <c r="B126" s="118" t="s">
        <v>93</v>
      </c>
      <c r="C126" s="108"/>
      <c r="D126" s="121"/>
      <c r="E126" s="277"/>
      <c r="F126" s="307">
        <f>SUM(F104:F125)</f>
        <v>0</v>
      </c>
      <c r="G126" s="73"/>
      <c r="H126" s="73"/>
      <c r="I126" s="73"/>
      <c r="J126" s="73"/>
    </row>
    <row r="127" spans="1:10">
      <c r="B127" s="74"/>
      <c r="C127" s="67"/>
      <c r="D127" s="221"/>
      <c r="E127" s="308"/>
      <c r="F127" s="250"/>
    </row>
    <row r="128" spans="1:10">
      <c r="B128" s="74"/>
      <c r="C128" s="70"/>
      <c r="D128" s="222"/>
      <c r="E128" s="308"/>
      <c r="F128" s="250"/>
    </row>
    <row r="129" spans="1:6">
      <c r="B129" s="74"/>
      <c r="C129" s="67"/>
      <c r="D129" s="70"/>
      <c r="E129" s="308"/>
      <c r="F129" s="250"/>
    </row>
    <row r="130" spans="1:6">
      <c r="B130" s="78"/>
      <c r="C130" s="67"/>
      <c r="D130" s="70"/>
      <c r="E130" s="308"/>
      <c r="F130" s="250"/>
    </row>
    <row r="131" spans="1:6">
      <c r="B131" s="76"/>
      <c r="C131" s="70"/>
      <c r="D131" s="70"/>
      <c r="E131" s="308"/>
      <c r="F131" s="250"/>
    </row>
    <row r="132" spans="1:6">
      <c r="B132" s="69"/>
      <c r="C132" s="67"/>
      <c r="D132" s="221"/>
      <c r="E132" s="308"/>
      <c r="F132" s="250"/>
    </row>
    <row r="133" spans="1:6">
      <c r="B133" s="68"/>
      <c r="C133" s="70"/>
      <c r="D133" s="70"/>
      <c r="E133" s="308"/>
      <c r="F133" s="250"/>
    </row>
    <row r="134" spans="1:6">
      <c r="B134" s="74"/>
      <c r="C134" s="67"/>
      <c r="D134" s="70"/>
      <c r="E134" s="308"/>
      <c r="F134" s="250"/>
    </row>
    <row r="135" spans="1:6">
      <c r="B135" s="69"/>
      <c r="C135" s="67"/>
      <c r="D135" s="70"/>
      <c r="E135" s="308"/>
      <c r="F135" s="250"/>
    </row>
    <row r="136" spans="1:6">
      <c r="B136" s="74"/>
      <c r="C136" s="67"/>
      <c r="D136" s="70"/>
      <c r="E136" s="308"/>
      <c r="F136" s="250"/>
    </row>
    <row r="137" spans="1:6">
      <c r="B137" s="74"/>
      <c r="C137" s="67"/>
      <c r="D137" s="70"/>
      <c r="E137" s="308"/>
      <c r="F137" s="250"/>
    </row>
    <row r="138" spans="1:6">
      <c r="B138" s="69"/>
      <c r="C138" s="70"/>
      <c r="D138" s="70"/>
      <c r="E138" s="308"/>
      <c r="F138" s="250"/>
    </row>
    <row r="139" spans="1:6">
      <c r="B139" s="74"/>
      <c r="C139" s="67"/>
      <c r="D139" s="70"/>
      <c r="E139" s="308"/>
      <c r="F139" s="250"/>
    </row>
    <row r="141" spans="1:6">
      <c r="A141" s="51"/>
      <c r="C141" s="51"/>
    </row>
    <row r="142" spans="1:6">
      <c r="B142" s="74"/>
      <c r="C142" s="67"/>
      <c r="D142" s="70"/>
      <c r="E142" s="308"/>
      <c r="F142" s="250"/>
    </row>
    <row r="143" spans="1:6">
      <c r="A143" s="51"/>
      <c r="C143" s="51"/>
    </row>
    <row r="144" spans="1:6">
      <c r="A144" s="51"/>
      <c r="C144" s="51"/>
    </row>
    <row r="145" spans="1:6">
      <c r="A145" s="51"/>
      <c r="C145" s="51"/>
    </row>
    <row r="146" spans="1:6">
      <c r="A146" s="51"/>
      <c r="C146" s="51"/>
    </row>
    <row r="147" spans="1:6">
      <c r="A147" s="95"/>
      <c r="B147" s="68"/>
      <c r="C147" s="70"/>
      <c r="D147" s="70"/>
      <c r="E147" s="308"/>
      <c r="F147" s="250"/>
    </row>
    <row r="148" spans="1:6">
      <c r="A148" s="96"/>
      <c r="B148" s="73"/>
      <c r="C148" s="85"/>
      <c r="D148" s="85"/>
      <c r="E148" s="310"/>
      <c r="F148" s="264"/>
    </row>
    <row r="149" spans="1:6">
      <c r="A149" s="96"/>
      <c r="B149" s="73"/>
      <c r="C149" s="85"/>
      <c r="D149" s="85"/>
      <c r="E149" s="310"/>
      <c r="F149" s="264"/>
    </row>
    <row r="150" spans="1:6">
      <c r="A150" s="96"/>
      <c r="B150" s="73"/>
      <c r="C150" s="85"/>
      <c r="D150" s="85"/>
      <c r="E150" s="310"/>
      <c r="F150" s="264"/>
    </row>
    <row r="151" spans="1:6">
      <c r="A151" s="96"/>
      <c r="B151" s="73"/>
      <c r="C151" s="85"/>
      <c r="D151" s="85"/>
      <c r="E151" s="310"/>
      <c r="F151" s="264"/>
    </row>
    <row r="152" spans="1:6">
      <c r="A152" s="96"/>
      <c r="B152" s="73"/>
      <c r="C152" s="85"/>
      <c r="D152" s="85"/>
      <c r="E152" s="310"/>
      <c r="F152" s="264"/>
    </row>
    <row r="153" spans="1:6">
      <c r="A153" s="96"/>
      <c r="B153" s="73"/>
      <c r="C153" s="85"/>
      <c r="D153" s="85"/>
      <c r="E153" s="310"/>
      <c r="F153" s="264"/>
    </row>
    <row r="154" spans="1:6">
      <c r="A154" s="96"/>
      <c r="B154" s="73"/>
      <c r="C154" s="85"/>
      <c r="D154" s="85"/>
      <c r="E154" s="310"/>
      <c r="F154" s="264"/>
    </row>
    <row r="155" spans="1:6">
      <c r="A155" s="96"/>
      <c r="B155" s="73"/>
      <c r="C155" s="85"/>
      <c r="D155" s="85"/>
      <c r="E155" s="310"/>
      <c r="F155" s="264"/>
    </row>
    <row r="156" spans="1:6">
      <c r="A156" s="96"/>
      <c r="B156" s="73"/>
      <c r="C156" s="85"/>
      <c r="D156" s="85"/>
      <c r="E156" s="310"/>
      <c r="F156" s="264"/>
    </row>
    <row r="157" spans="1:6">
      <c r="A157" s="96"/>
      <c r="B157" s="73"/>
      <c r="C157" s="85"/>
      <c r="D157" s="85"/>
      <c r="E157" s="310"/>
      <c r="F157" s="264"/>
    </row>
    <row r="158" spans="1:6">
      <c r="A158" s="96"/>
      <c r="B158" s="73"/>
      <c r="C158" s="85"/>
      <c r="D158" s="85"/>
      <c r="E158" s="310"/>
      <c r="F158" s="264"/>
    </row>
    <row r="159" spans="1:6">
      <c r="A159" s="96"/>
      <c r="B159" s="73"/>
      <c r="C159" s="85"/>
      <c r="D159" s="85"/>
      <c r="E159" s="310"/>
      <c r="F159" s="264"/>
    </row>
  </sheetData>
  <sheetProtection algorithmName="SHA-512" hashValue="GGLzd0WZbTakNTUyU12jILohIPvPZwvKzn/mApbDcy+lpxSArqesL2Ab6nTYEnVqXdHlbmwDOY0Vv9mX/KB06w==" saltValue="QParyU4YS9NMNtbs8CmIqw==" spinCount="100000" sheet="1" objects="1" scenarios="1"/>
  <mergeCells count="4">
    <mergeCell ref="B46:F46"/>
    <mergeCell ref="A10:F13"/>
    <mergeCell ref="A20:A21"/>
    <mergeCell ref="A30:A35"/>
  </mergeCells>
  <phoneticPr fontId="26" type="noConversion"/>
  <pageMargins left="0.98425196850393704" right="0.39370078740157483" top="0.78740157480314965" bottom="0.59055118110236227" header="0.47244094488188981" footer="0.19685039370078741"/>
  <pageSetup paperSize="9" scale="90" fitToHeight="10" orientation="portrait" r:id="rId1"/>
  <headerFooter alignWithMargins="0">
    <oddFooter>&amp;L&amp;A&amp;R&amp;9&amp;P/&amp;N</oddFooter>
  </headerFooter>
  <rowBreaks count="1" manualBreakCount="1">
    <brk id="10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V107"/>
  <sheetViews>
    <sheetView view="pageBreakPreview" topLeftCell="B1" zoomScaleSheetLayoutView="100" workbookViewId="0">
      <selection activeCell="B2" sqref="B1:B2"/>
    </sheetView>
  </sheetViews>
  <sheetFormatPr defaultColWidth="9.33203125" defaultRowHeight="12.75"/>
  <cols>
    <col min="1" max="1" width="1.83203125" style="51" hidden="1" customWidth="1"/>
    <col min="2" max="2" width="7.1640625" style="94" bestFit="1" customWidth="1"/>
    <col min="3" max="3" width="57.33203125" style="51" customWidth="1"/>
    <col min="4" max="4" width="7.6640625" style="72" bestFit="1" customWidth="1"/>
    <col min="5" max="5" width="9.5" style="79" bestFit="1" customWidth="1"/>
    <col min="6" max="6" width="12" style="251" customWidth="1"/>
    <col min="7" max="7" width="13" style="251" bestFit="1" customWidth="1"/>
    <col min="8" max="8" width="6.6640625" style="51" customWidth="1"/>
    <col min="9" max="16384" width="9.33203125" style="51"/>
  </cols>
  <sheetData>
    <row r="1" spans="1:9">
      <c r="B1" s="97" t="s">
        <v>129</v>
      </c>
      <c r="C1" s="92" t="s">
        <v>126</v>
      </c>
      <c r="D1" s="93"/>
      <c r="E1" s="93"/>
      <c r="F1" s="249"/>
      <c r="G1" s="249"/>
    </row>
    <row r="2" spans="1:9">
      <c r="B2" s="81"/>
      <c r="C2" s="88"/>
      <c r="D2" s="70"/>
      <c r="E2" s="76"/>
      <c r="F2" s="250"/>
    </row>
    <row r="3" spans="1:9">
      <c r="B3" s="106" t="s">
        <v>10</v>
      </c>
      <c r="C3" s="107" t="s">
        <v>5</v>
      </c>
      <c r="D3" s="108"/>
      <c r="E3" s="109"/>
      <c r="F3" s="268"/>
      <c r="G3" s="268">
        <f>+G25</f>
        <v>0</v>
      </c>
    </row>
    <row r="4" spans="1:9">
      <c r="B4" s="106" t="s">
        <v>12</v>
      </c>
      <c r="C4" s="107" t="s">
        <v>52</v>
      </c>
      <c r="D4" s="108"/>
      <c r="E4" s="109"/>
      <c r="F4" s="268"/>
      <c r="G4" s="268">
        <f>+G31</f>
        <v>0</v>
      </c>
    </row>
    <row r="5" spans="1:9">
      <c r="B5" s="106" t="s">
        <v>24</v>
      </c>
      <c r="C5" s="107" t="s">
        <v>7</v>
      </c>
      <c r="D5" s="108"/>
      <c r="E5" s="109"/>
      <c r="F5" s="268"/>
      <c r="G5" s="268">
        <f>+G56</f>
        <v>0</v>
      </c>
    </row>
    <row r="6" spans="1:9">
      <c r="B6" s="106" t="s">
        <v>67</v>
      </c>
      <c r="C6" s="107" t="s">
        <v>8</v>
      </c>
      <c r="D6" s="108"/>
      <c r="E6" s="109"/>
      <c r="F6" s="268"/>
      <c r="G6" s="268">
        <f>+G72</f>
        <v>0</v>
      </c>
    </row>
    <row r="7" spans="1:9">
      <c r="B7" s="106"/>
      <c r="C7" s="112" t="s">
        <v>0</v>
      </c>
      <c r="D7" s="87"/>
      <c r="E7" s="111"/>
      <c r="F7" s="270"/>
      <c r="G7" s="270">
        <f>SUM(G3:G6)</f>
        <v>0</v>
      </c>
      <c r="I7" s="178"/>
    </row>
    <row r="8" spans="1:9">
      <c r="B8" s="81"/>
      <c r="C8" s="68"/>
      <c r="D8" s="67"/>
      <c r="E8" s="82"/>
      <c r="F8" s="311"/>
    </row>
    <row r="9" spans="1:9">
      <c r="B9" s="319" t="s">
        <v>241</v>
      </c>
      <c r="C9" s="320"/>
      <c r="D9" s="320"/>
      <c r="E9" s="320"/>
      <c r="F9" s="320"/>
      <c r="G9" s="320"/>
    </row>
    <row r="10" spans="1:9">
      <c r="B10" s="320"/>
      <c r="C10" s="320"/>
      <c r="D10" s="320"/>
      <c r="E10" s="320"/>
      <c r="F10" s="320"/>
      <c r="G10" s="320"/>
    </row>
    <row r="11" spans="1:9">
      <c r="B11" s="320"/>
      <c r="C11" s="320"/>
      <c r="D11" s="320"/>
      <c r="E11" s="320"/>
      <c r="F11" s="320"/>
      <c r="G11" s="320"/>
    </row>
    <row r="12" spans="1:9" ht="81.75" customHeight="1">
      <c r="A12" s="100"/>
      <c r="B12" s="320"/>
      <c r="C12" s="320"/>
      <c r="D12" s="320"/>
      <c r="E12" s="320"/>
      <c r="F12" s="320"/>
      <c r="G12" s="320"/>
    </row>
    <row r="13" spans="1:9">
      <c r="A13" s="100"/>
      <c r="B13" s="187"/>
      <c r="C13" s="187"/>
      <c r="D13" s="187"/>
      <c r="E13" s="187"/>
      <c r="F13" s="273"/>
      <c r="G13" s="273"/>
    </row>
    <row r="14" spans="1:9" ht="25.5">
      <c r="A14" s="100"/>
      <c r="B14" s="140" t="s">
        <v>13</v>
      </c>
      <c r="C14" s="141" t="s">
        <v>14</v>
      </c>
      <c r="D14" s="140" t="s">
        <v>15</v>
      </c>
      <c r="E14" s="140" t="s">
        <v>16</v>
      </c>
      <c r="F14" s="275" t="s">
        <v>122</v>
      </c>
      <c r="G14" s="275" t="s">
        <v>123</v>
      </c>
    </row>
    <row r="15" spans="1:9">
      <c r="A15" s="100"/>
      <c r="B15" s="86" t="s">
        <v>10</v>
      </c>
      <c r="C15" s="118" t="s">
        <v>5</v>
      </c>
      <c r="D15" s="108"/>
      <c r="E15" s="109"/>
      <c r="F15" s="253"/>
      <c r="G15" s="253"/>
    </row>
    <row r="16" spans="1:9">
      <c r="A16" s="100"/>
      <c r="B16" s="106" t="s">
        <v>17</v>
      </c>
      <c r="C16" s="119" t="s">
        <v>41</v>
      </c>
      <c r="D16" s="108"/>
      <c r="E16" s="109"/>
      <c r="F16" s="253"/>
      <c r="G16" s="253"/>
    </row>
    <row r="17" spans="1:8" s="197" customFormat="1" ht="51">
      <c r="A17" s="243"/>
      <c r="B17" s="106" t="s">
        <v>112</v>
      </c>
      <c r="C17" s="120" t="s">
        <v>38</v>
      </c>
      <c r="D17" s="121" t="s">
        <v>1</v>
      </c>
      <c r="E17" s="117">
        <v>115.08</v>
      </c>
      <c r="F17" s="258">
        <v>0</v>
      </c>
      <c r="G17" s="253">
        <f>+ROUND((E17*F17),2)</f>
        <v>0</v>
      </c>
    </row>
    <row r="18" spans="1:8" s="197" customFormat="1" ht="38.25">
      <c r="A18" s="243"/>
      <c r="B18" s="106" t="s">
        <v>101</v>
      </c>
      <c r="C18" s="122" t="s">
        <v>39</v>
      </c>
      <c r="D18" s="123" t="s">
        <v>2</v>
      </c>
      <c r="E18" s="117">
        <v>3</v>
      </c>
      <c r="F18" s="258">
        <v>0</v>
      </c>
      <c r="G18" s="253">
        <f>+ROUND((E18*F18),2)</f>
        <v>0</v>
      </c>
    </row>
    <row r="19" spans="1:8">
      <c r="A19" s="100"/>
      <c r="B19" s="106" t="s">
        <v>21</v>
      </c>
      <c r="C19" s="125" t="s">
        <v>43</v>
      </c>
      <c r="D19" s="108"/>
      <c r="E19" s="117"/>
      <c r="F19" s="258"/>
      <c r="G19" s="253"/>
    </row>
    <row r="20" spans="1:8" s="197" customFormat="1" ht="38.25">
      <c r="A20" s="243"/>
      <c r="B20" s="126" t="s">
        <v>40</v>
      </c>
      <c r="C20" s="127" t="s">
        <v>45</v>
      </c>
      <c r="D20" s="128" t="s">
        <v>1</v>
      </c>
      <c r="E20" s="157">
        <v>115.08</v>
      </c>
      <c r="F20" s="258">
        <v>0</v>
      </c>
      <c r="G20" s="259">
        <f t="shared" ref="G20" si="0">E20*F20</f>
        <v>0</v>
      </c>
    </row>
    <row r="21" spans="1:8">
      <c r="A21" s="100"/>
      <c r="B21" s="106" t="s">
        <v>42</v>
      </c>
      <c r="C21" s="116" t="s">
        <v>47</v>
      </c>
      <c r="D21" s="108"/>
      <c r="E21" s="117"/>
      <c r="F21" s="258"/>
      <c r="G21" s="259"/>
    </row>
    <row r="22" spans="1:8" s="197" customFormat="1" ht="25.5">
      <c r="A22" s="243"/>
      <c r="B22" s="126" t="s">
        <v>44</v>
      </c>
      <c r="C22" s="127" t="s">
        <v>48</v>
      </c>
      <c r="D22" s="128" t="s">
        <v>9</v>
      </c>
      <c r="E22" s="157">
        <v>2</v>
      </c>
      <c r="F22" s="258">
        <v>0</v>
      </c>
      <c r="G22" s="259">
        <f>E22*F22</f>
        <v>0</v>
      </c>
    </row>
    <row r="23" spans="1:8" s="197" customFormat="1" ht="38.25">
      <c r="A23" s="243"/>
      <c r="B23" s="106" t="s">
        <v>46</v>
      </c>
      <c r="C23" s="116" t="s">
        <v>236</v>
      </c>
      <c r="D23" s="128" t="s">
        <v>9</v>
      </c>
      <c r="E23" s="157">
        <v>4</v>
      </c>
      <c r="F23" s="258">
        <v>0</v>
      </c>
      <c r="G23" s="259">
        <f>E23*F23</f>
        <v>0</v>
      </c>
    </row>
    <row r="24" spans="1:8" s="197" customFormat="1" ht="38.25">
      <c r="A24" s="243"/>
      <c r="B24" s="106" t="s">
        <v>113</v>
      </c>
      <c r="C24" s="116" t="s">
        <v>160</v>
      </c>
      <c r="D24" s="108"/>
      <c r="E24" s="117"/>
      <c r="F24" s="258"/>
      <c r="G24" s="253">
        <f>+ROUND((SUM(G17:G23)*0.05),-1)</f>
        <v>0</v>
      </c>
    </row>
    <row r="25" spans="1:8">
      <c r="A25" s="100"/>
      <c r="B25" s="106"/>
      <c r="C25" s="118" t="s">
        <v>6</v>
      </c>
      <c r="D25" s="108"/>
      <c r="E25" s="117"/>
      <c r="F25" s="258"/>
      <c r="G25" s="261">
        <f>SUM(G17:G24)</f>
        <v>0</v>
      </c>
    </row>
    <row r="26" spans="1:8">
      <c r="A26" s="100"/>
      <c r="B26" s="86" t="s">
        <v>12</v>
      </c>
      <c r="C26" s="118" t="s">
        <v>52</v>
      </c>
      <c r="D26" s="108"/>
      <c r="E26" s="117"/>
      <c r="F26" s="258"/>
      <c r="G26" s="253"/>
      <c r="H26" s="114"/>
    </row>
    <row r="27" spans="1:8">
      <c r="A27" s="100"/>
      <c r="B27" s="106" t="s">
        <v>53</v>
      </c>
      <c r="C27" s="116" t="s">
        <v>23</v>
      </c>
      <c r="D27" s="108"/>
      <c r="E27" s="117"/>
      <c r="F27" s="258"/>
      <c r="G27" s="253"/>
      <c r="H27" s="114"/>
    </row>
    <row r="28" spans="1:8" s="197" customFormat="1" ht="44.25" customHeight="1">
      <c r="A28" s="243"/>
      <c r="B28" s="106" t="s">
        <v>191</v>
      </c>
      <c r="C28" s="116" t="s">
        <v>192</v>
      </c>
      <c r="D28" s="108" t="s">
        <v>4</v>
      </c>
      <c r="E28" s="121">
        <v>32.299999999999997</v>
      </c>
      <c r="F28" s="277">
        <v>0</v>
      </c>
      <c r="G28" s="253">
        <f t="shared" ref="G28" si="1">+ROUND((E28*F28),2)</f>
        <v>0</v>
      </c>
      <c r="H28" s="199"/>
    </row>
    <row r="29" spans="1:8">
      <c r="A29" s="100"/>
      <c r="B29" s="106" t="s">
        <v>54</v>
      </c>
      <c r="C29" s="116" t="s">
        <v>55</v>
      </c>
      <c r="D29" s="108"/>
      <c r="E29" s="117"/>
      <c r="F29" s="258"/>
      <c r="G29" s="253"/>
      <c r="H29" s="114"/>
    </row>
    <row r="30" spans="1:8" ht="38.25">
      <c r="A30" s="100"/>
      <c r="B30" s="106" t="s">
        <v>115</v>
      </c>
      <c r="C30" s="116" t="s">
        <v>160</v>
      </c>
      <c r="D30" s="108"/>
      <c r="E30" s="117"/>
      <c r="F30" s="258"/>
      <c r="G30" s="253">
        <v>0</v>
      </c>
    </row>
    <row r="31" spans="1:8">
      <c r="A31" s="100"/>
      <c r="B31" s="106"/>
      <c r="C31" s="118" t="s">
        <v>56</v>
      </c>
      <c r="D31" s="108"/>
      <c r="E31" s="117"/>
      <c r="F31" s="258"/>
      <c r="G31" s="261">
        <f>SUM(G28:G30)</f>
        <v>0</v>
      </c>
    </row>
    <row r="32" spans="1:8" s="152" customFormat="1">
      <c r="B32" s="86" t="s">
        <v>24</v>
      </c>
      <c r="C32" s="118" t="s">
        <v>7</v>
      </c>
      <c r="D32" s="108"/>
      <c r="E32" s="117"/>
      <c r="F32" s="258"/>
      <c r="G32" s="253"/>
    </row>
    <row r="33" spans="1:22">
      <c r="A33" s="100"/>
      <c r="B33" s="106" t="s">
        <v>25</v>
      </c>
      <c r="C33" s="116" t="s">
        <v>22</v>
      </c>
      <c r="D33" s="108"/>
      <c r="E33" s="117"/>
      <c r="F33" s="258"/>
      <c r="G33" s="253"/>
    </row>
    <row r="34" spans="1:22">
      <c r="A34" s="100"/>
      <c r="B34" s="177" t="s">
        <v>133</v>
      </c>
      <c r="C34" s="200"/>
      <c r="D34" s="200"/>
      <c r="E34" s="200"/>
      <c r="F34" s="287"/>
      <c r="G34" s="287"/>
    </row>
    <row r="35" spans="1:22" s="197" customFormat="1" ht="27.75" customHeight="1">
      <c r="A35" s="243"/>
      <c r="B35" s="166" t="s">
        <v>57</v>
      </c>
      <c r="C35" s="167" t="s">
        <v>134</v>
      </c>
      <c r="D35" s="168"/>
      <c r="E35" s="236"/>
      <c r="F35" s="288"/>
      <c r="G35" s="289"/>
    </row>
    <row r="36" spans="1:22" s="197" customFormat="1" ht="36.75">
      <c r="A36" s="243"/>
      <c r="B36" s="244"/>
      <c r="C36" s="116" t="s">
        <v>233</v>
      </c>
      <c r="D36" s="108" t="s">
        <v>4</v>
      </c>
      <c r="E36" s="121">
        <v>189.32550000000003</v>
      </c>
      <c r="F36" s="277">
        <v>0</v>
      </c>
      <c r="G36" s="253">
        <f>+ROUND((E36*F36),2)</f>
        <v>0</v>
      </c>
    </row>
    <row r="37" spans="1:22" s="197" customFormat="1" ht="36.75">
      <c r="A37" s="243"/>
      <c r="B37" s="160"/>
      <c r="C37" s="116" t="s">
        <v>234</v>
      </c>
      <c r="D37" s="108" t="s">
        <v>4</v>
      </c>
      <c r="E37" s="121">
        <v>101.94450000000001</v>
      </c>
      <c r="F37" s="277">
        <v>0</v>
      </c>
      <c r="G37" s="253">
        <f t="shared" ref="G37:G38" si="2">+ROUND((E37*F37),2)</f>
        <v>0</v>
      </c>
    </row>
    <row r="38" spans="1:22" s="197" customFormat="1" ht="38.25">
      <c r="A38" s="196"/>
      <c r="B38" s="106" t="s">
        <v>195</v>
      </c>
      <c r="C38" s="116" t="s">
        <v>238</v>
      </c>
      <c r="D38" s="108" t="s">
        <v>4</v>
      </c>
      <c r="E38" s="121">
        <v>15.330000000000002</v>
      </c>
      <c r="F38" s="277">
        <v>0</v>
      </c>
      <c r="G38" s="253">
        <f t="shared" si="2"/>
        <v>0</v>
      </c>
    </row>
    <row r="39" spans="1:22">
      <c r="A39" s="100"/>
      <c r="B39" s="106" t="s">
        <v>28</v>
      </c>
      <c r="C39" s="116" t="s">
        <v>59</v>
      </c>
      <c r="D39" s="108"/>
      <c r="E39" s="117"/>
      <c r="F39" s="258"/>
      <c r="G39" s="253"/>
    </row>
    <row r="40" spans="1:22" s="197" customFormat="1" ht="25.5">
      <c r="A40" s="243"/>
      <c r="B40" s="106" t="s">
        <v>61</v>
      </c>
      <c r="C40" s="116" t="s">
        <v>60</v>
      </c>
      <c r="D40" s="108" t="s">
        <v>3</v>
      </c>
      <c r="E40" s="117">
        <v>86.31</v>
      </c>
      <c r="F40" s="258">
        <v>0</v>
      </c>
      <c r="G40" s="253">
        <f t="shared" ref="G40:G43" si="3">+ROUND((E40*F40),2)</f>
        <v>0</v>
      </c>
    </row>
    <row r="41" spans="1:22" s="197" customFormat="1" ht="76.5">
      <c r="A41" s="243"/>
      <c r="B41" s="106" t="s">
        <v>63</v>
      </c>
      <c r="C41" s="116" t="s">
        <v>62</v>
      </c>
      <c r="D41" s="108" t="s">
        <v>4</v>
      </c>
      <c r="E41" s="117">
        <v>21.22</v>
      </c>
      <c r="F41" s="258">
        <v>0</v>
      </c>
      <c r="G41" s="253">
        <f t="shared" si="3"/>
        <v>0</v>
      </c>
    </row>
    <row r="42" spans="1:22" s="197" customFormat="1" ht="63.75">
      <c r="A42" s="243"/>
      <c r="B42" s="106" t="s">
        <v>64</v>
      </c>
      <c r="C42" s="116" t="s">
        <v>65</v>
      </c>
      <c r="D42" s="108" t="s">
        <v>4</v>
      </c>
      <c r="E42" s="117">
        <v>70.88</v>
      </c>
      <c r="F42" s="258">
        <v>0</v>
      </c>
      <c r="G42" s="253">
        <f t="shared" si="3"/>
        <v>0</v>
      </c>
      <c r="J42" s="248"/>
      <c r="K42" s="248"/>
      <c r="L42" s="248"/>
      <c r="M42" s="248"/>
      <c r="N42" s="248"/>
      <c r="O42" s="248"/>
      <c r="P42" s="248"/>
      <c r="Q42" s="248"/>
      <c r="R42" s="248"/>
      <c r="S42" s="248"/>
      <c r="T42" s="248"/>
      <c r="U42" s="248"/>
      <c r="V42" s="248"/>
    </row>
    <row r="43" spans="1:22" s="197" customFormat="1" ht="76.5">
      <c r="A43" s="243"/>
      <c r="B43" s="106" t="s">
        <v>214</v>
      </c>
      <c r="C43" s="116" t="s">
        <v>239</v>
      </c>
      <c r="D43" s="108" t="s">
        <v>4</v>
      </c>
      <c r="E43" s="203">
        <v>199.9558571726958</v>
      </c>
      <c r="F43" s="304">
        <v>0</v>
      </c>
      <c r="G43" s="305">
        <f t="shared" si="3"/>
        <v>0</v>
      </c>
      <c r="J43" s="248"/>
      <c r="K43" s="248"/>
      <c r="L43" s="248"/>
      <c r="M43" s="248"/>
      <c r="N43" s="248"/>
      <c r="O43" s="248"/>
      <c r="P43" s="248"/>
      <c r="Q43" s="248"/>
      <c r="R43" s="248"/>
      <c r="S43" s="248"/>
      <c r="T43" s="248"/>
      <c r="U43" s="248"/>
      <c r="V43" s="248"/>
    </row>
    <row r="44" spans="1:22">
      <c r="A44" s="100"/>
      <c r="B44" s="204"/>
      <c r="C44" s="205" t="s">
        <v>205</v>
      </c>
      <c r="D44" s="206"/>
      <c r="E44" s="207">
        <v>306.60000000000002</v>
      </c>
      <c r="F44" s="266"/>
      <c r="G44" s="299"/>
      <c r="J44" s="73"/>
      <c r="K44" s="73"/>
      <c r="L44" s="73"/>
      <c r="M44" s="73"/>
      <c r="N44" s="73"/>
      <c r="O44" s="73"/>
      <c r="P44" s="73"/>
      <c r="Q44" s="73"/>
      <c r="R44" s="73"/>
      <c r="S44" s="73"/>
      <c r="T44" s="73"/>
      <c r="U44" s="73"/>
      <c r="V44" s="73"/>
    </row>
    <row r="45" spans="1:22">
      <c r="A45" s="100"/>
      <c r="B45" s="204"/>
      <c r="C45" s="205" t="s">
        <v>206</v>
      </c>
      <c r="D45" s="206"/>
      <c r="E45" s="208">
        <v>199.9558571726958</v>
      </c>
      <c r="F45" s="300"/>
      <c r="G45" s="301"/>
      <c r="J45" s="246"/>
      <c r="K45" s="246"/>
      <c r="L45" s="246"/>
      <c r="M45" s="198"/>
      <c r="N45" s="198"/>
      <c r="O45" s="198"/>
      <c r="P45" s="198"/>
      <c r="Q45" s="198"/>
      <c r="R45" s="198"/>
      <c r="S45" s="198"/>
      <c r="T45" s="198"/>
      <c r="U45" s="73"/>
      <c r="V45" s="73"/>
    </row>
    <row r="46" spans="1:22">
      <c r="A46" s="100"/>
      <c r="B46" s="204"/>
      <c r="C46" s="209"/>
      <c r="D46" s="206"/>
      <c r="E46" s="208"/>
      <c r="F46" s="300"/>
      <c r="G46" s="301"/>
      <c r="J46" s="246"/>
      <c r="K46" s="246"/>
      <c r="L46" s="246"/>
      <c r="M46" s="198"/>
      <c r="N46" s="198"/>
      <c r="O46" s="246"/>
      <c r="P46" s="198"/>
      <c r="Q46" s="198"/>
      <c r="R46" s="198"/>
      <c r="S46" s="198"/>
      <c r="T46" s="198"/>
      <c r="U46" s="73"/>
      <c r="V46" s="73"/>
    </row>
    <row r="47" spans="1:22">
      <c r="A47" s="100"/>
      <c r="B47" s="204"/>
      <c r="C47" s="205" t="s">
        <v>207</v>
      </c>
      <c r="D47" s="206"/>
      <c r="E47" s="208"/>
      <c r="F47" s="300"/>
      <c r="G47" s="301"/>
      <c r="J47" s="246"/>
      <c r="K47" s="246"/>
      <c r="L47" s="246"/>
      <c r="M47" s="198"/>
      <c r="N47" s="198"/>
      <c r="O47" s="246"/>
      <c r="P47" s="198"/>
      <c r="Q47" s="198"/>
      <c r="R47" s="198"/>
      <c r="S47" s="247"/>
      <c r="T47" s="198"/>
      <c r="U47" s="73"/>
      <c r="V47" s="73"/>
    </row>
    <row r="48" spans="1:22">
      <c r="A48" s="100"/>
      <c r="B48" s="204"/>
      <c r="C48" s="209" t="s">
        <v>208</v>
      </c>
      <c r="D48" s="206"/>
      <c r="E48" s="208">
        <v>21.22</v>
      </c>
      <c r="F48" s="300"/>
      <c r="G48" s="301"/>
      <c r="J48" s="246"/>
      <c r="K48" s="246"/>
      <c r="L48" s="246"/>
      <c r="M48" s="198"/>
      <c r="N48" s="198"/>
      <c r="O48" s="246"/>
      <c r="P48" s="198"/>
      <c r="Q48" s="198"/>
      <c r="R48" s="198"/>
      <c r="S48" s="247"/>
      <c r="T48" s="198"/>
      <c r="U48" s="73"/>
      <c r="V48" s="73"/>
    </row>
    <row r="49" spans="1:22">
      <c r="A49" s="100"/>
      <c r="B49" s="204"/>
      <c r="C49" s="209" t="s">
        <v>209</v>
      </c>
      <c r="D49" s="206"/>
      <c r="E49" s="208">
        <v>70.88</v>
      </c>
      <c r="F49" s="300"/>
      <c r="G49" s="301"/>
      <c r="J49" s="246"/>
      <c r="K49" s="246"/>
      <c r="L49" s="246"/>
      <c r="M49" s="198"/>
      <c r="N49" s="198"/>
      <c r="O49" s="246"/>
      <c r="P49" s="198"/>
      <c r="Q49" s="198"/>
      <c r="R49" s="198"/>
      <c r="S49" s="247"/>
      <c r="T49" s="198"/>
      <c r="U49" s="73"/>
      <c r="V49" s="73"/>
    </row>
    <row r="50" spans="1:22">
      <c r="A50" s="100"/>
      <c r="B50" s="204"/>
      <c r="C50" s="209" t="s">
        <v>210</v>
      </c>
      <c r="D50" s="206"/>
      <c r="E50" s="208">
        <v>11.001117464438721</v>
      </c>
      <c r="F50" s="300"/>
      <c r="G50" s="301"/>
      <c r="J50" s="198"/>
      <c r="K50" s="198"/>
      <c r="L50" s="198"/>
      <c r="M50" s="198"/>
      <c r="N50" s="198"/>
      <c r="O50" s="246"/>
      <c r="P50" s="198"/>
      <c r="Q50" s="198"/>
      <c r="R50" s="198"/>
      <c r="S50" s="198"/>
      <c r="T50" s="198"/>
      <c r="U50" s="73"/>
      <c r="V50" s="73"/>
    </row>
    <row r="51" spans="1:22">
      <c r="A51" s="100"/>
      <c r="B51" s="204"/>
      <c r="C51" s="209" t="s">
        <v>211</v>
      </c>
      <c r="D51" s="206"/>
      <c r="E51" s="208">
        <v>0.11083538881864792</v>
      </c>
      <c r="F51" s="300"/>
      <c r="G51" s="301"/>
      <c r="J51" s="73"/>
      <c r="K51" s="73"/>
      <c r="L51" s="73"/>
      <c r="M51" s="73"/>
      <c r="N51" s="73"/>
      <c r="O51" s="73"/>
      <c r="P51" s="73"/>
      <c r="Q51" s="73"/>
      <c r="R51" s="73"/>
      <c r="S51" s="73"/>
      <c r="T51" s="73"/>
      <c r="U51" s="73"/>
      <c r="V51" s="73"/>
    </row>
    <row r="52" spans="1:22">
      <c r="A52" s="100"/>
      <c r="B52" s="204"/>
      <c r="C52" s="210" t="s">
        <v>223</v>
      </c>
      <c r="D52" s="211"/>
      <c r="E52" s="212">
        <v>3.4321899740468491</v>
      </c>
      <c r="F52" s="300"/>
      <c r="G52" s="301"/>
      <c r="J52" s="73"/>
      <c r="K52" s="73"/>
      <c r="L52" s="73"/>
      <c r="M52" s="73"/>
      <c r="N52" s="73"/>
      <c r="O52" s="73"/>
      <c r="P52" s="73"/>
      <c r="Q52" s="73"/>
      <c r="R52" s="73"/>
      <c r="S52" s="73"/>
      <c r="T52" s="73"/>
      <c r="U52" s="73"/>
      <c r="V52" s="73"/>
    </row>
    <row r="53" spans="1:22">
      <c r="A53" s="100"/>
      <c r="B53" s="204"/>
      <c r="C53" s="209" t="s">
        <v>212</v>
      </c>
      <c r="D53" s="206"/>
      <c r="E53" s="208">
        <v>106.64414282730421</v>
      </c>
      <c r="F53" s="300"/>
      <c r="G53" s="301"/>
      <c r="J53" s="73"/>
      <c r="K53" s="73"/>
      <c r="L53" s="73"/>
      <c r="M53" s="73"/>
      <c r="N53" s="73"/>
      <c r="O53" s="73"/>
      <c r="P53" s="73"/>
      <c r="Q53" s="73"/>
      <c r="R53" s="73"/>
      <c r="S53" s="73"/>
      <c r="T53" s="73"/>
      <c r="U53" s="73"/>
      <c r="V53" s="73"/>
    </row>
    <row r="54" spans="1:22">
      <c r="A54" s="100"/>
      <c r="B54" s="204"/>
      <c r="C54" s="209"/>
      <c r="D54" s="206"/>
      <c r="E54" s="208"/>
      <c r="F54" s="300"/>
      <c r="G54" s="301"/>
    </row>
    <row r="55" spans="1:22" s="197" customFormat="1" ht="38.25">
      <c r="A55" s="100"/>
      <c r="B55" s="110" t="s">
        <v>204</v>
      </c>
      <c r="C55" s="116" t="s">
        <v>253</v>
      </c>
      <c r="D55" s="108"/>
      <c r="E55" s="117"/>
      <c r="F55" s="258"/>
      <c r="G55" s="253">
        <f>+ROUND((SUM(G36:G54)*0.05),-1)</f>
        <v>0</v>
      </c>
    </row>
    <row r="56" spans="1:22">
      <c r="A56" s="100"/>
      <c r="B56" s="106"/>
      <c r="C56" s="118" t="s">
        <v>66</v>
      </c>
      <c r="D56" s="108"/>
      <c r="E56" s="117"/>
      <c r="F56" s="258"/>
      <c r="G56" s="261">
        <f>SUM(G36:G55)</f>
        <v>0</v>
      </c>
    </row>
    <row r="57" spans="1:22">
      <c r="A57" s="100"/>
      <c r="B57" s="86" t="s">
        <v>67</v>
      </c>
      <c r="C57" s="118" t="s">
        <v>8</v>
      </c>
      <c r="D57" s="108"/>
      <c r="E57" s="117"/>
      <c r="F57" s="258"/>
      <c r="G57" s="253"/>
    </row>
    <row r="58" spans="1:22">
      <c r="A58" s="100"/>
      <c r="B58" s="106" t="s">
        <v>68</v>
      </c>
      <c r="C58" s="116" t="s">
        <v>69</v>
      </c>
      <c r="D58" s="108"/>
      <c r="E58" s="117"/>
      <c r="F58" s="258"/>
      <c r="G58" s="253"/>
    </row>
    <row r="59" spans="1:22" s="197" customFormat="1" ht="165.75">
      <c r="A59" s="100"/>
      <c r="B59" s="106" t="s">
        <v>70</v>
      </c>
      <c r="C59" s="116" t="s">
        <v>215</v>
      </c>
      <c r="D59" s="108" t="s">
        <v>1</v>
      </c>
      <c r="E59" s="117">
        <v>115.08</v>
      </c>
      <c r="F59" s="258">
        <v>0</v>
      </c>
      <c r="G59" s="253">
        <f>+ROUND((E59*F59),2)</f>
        <v>0</v>
      </c>
    </row>
    <row r="60" spans="1:22" s="197" customFormat="1" ht="25.5">
      <c r="A60" s="100"/>
      <c r="B60" s="106" t="s">
        <v>224</v>
      </c>
      <c r="C60" s="116" t="s">
        <v>225</v>
      </c>
      <c r="D60" s="108" t="s">
        <v>2</v>
      </c>
      <c r="E60" s="214">
        <v>3</v>
      </c>
      <c r="F60" s="277">
        <v>0</v>
      </c>
      <c r="G60" s="253">
        <f t="shared" ref="G60" si="4">+ROUND((E60*F60),2)</f>
        <v>0</v>
      </c>
    </row>
    <row r="61" spans="1:22">
      <c r="A61" s="100"/>
      <c r="B61" s="106" t="s">
        <v>71</v>
      </c>
      <c r="C61" s="116" t="s">
        <v>72</v>
      </c>
      <c r="D61" s="108"/>
      <c r="E61" s="117"/>
      <c r="F61" s="258"/>
      <c r="G61" s="253"/>
    </row>
    <row r="62" spans="1:22" ht="102">
      <c r="A62" s="100"/>
      <c r="B62" s="216" t="s">
        <v>73</v>
      </c>
      <c r="C62" s="116" t="s">
        <v>216</v>
      </c>
      <c r="D62" s="215"/>
      <c r="E62" s="223"/>
      <c r="F62" s="302"/>
      <c r="G62" s="303"/>
    </row>
    <row r="63" spans="1:22">
      <c r="A63" s="100"/>
      <c r="B63" s="160"/>
      <c r="C63" s="116" t="s">
        <v>217</v>
      </c>
      <c r="D63" s="108" t="s">
        <v>18</v>
      </c>
      <c r="E63" s="214">
        <v>3</v>
      </c>
      <c r="F63" s="277">
        <v>0</v>
      </c>
      <c r="G63" s="253">
        <f t="shared" ref="G63" si="5">+ROUND((E63*F63),2)</f>
        <v>0</v>
      </c>
    </row>
    <row r="64" spans="1:22" ht="127.5">
      <c r="A64" s="100"/>
      <c r="B64" s="106" t="s">
        <v>75</v>
      </c>
      <c r="C64" s="116" t="s">
        <v>76</v>
      </c>
      <c r="D64" s="108" t="s">
        <v>18</v>
      </c>
      <c r="E64" s="117">
        <v>3</v>
      </c>
      <c r="F64" s="258">
        <v>0</v>
      </c>
      <c r="G64" s="253">
        <f t="shared" ref="G64" si="6">+ROUND((E64*F64),2)</f>
        <v>0</v>
      </c>
    </row>
    <row r="65" spans="1:7">
      <c r="A65" s="100"/>
      <c r="B65" s="106" t="s">
        <v>77</v>
      </c>
      <c r="C65" s="116" t="s">
        <v>221</v>
      </c>
      <c r="D65" s="108"/>
      <c r="E65" s="117"/>
      <c r="F65" s="258"/>
      <c r="G65" s="253"/>
    </row>
    <row r="66" spans="1:7" s="197" customFormat="1" ht="51">
      <c r="A66" s="100"/>
      <c r="B66" s="106" t="s">
        <v>78</v>
      </c>
      <c r="C66" s="116" t="s">
        <v>124</v>
      </c>
      <c r="D66" s="108" t="s">
        <v>18</v>
      </c>
      <c r="E66" s="117">
        <v>5</v>
      </c>
      <c r="F66" s="258">
        <v>0</v>
      </c>
      <c r="G66" s="253">
        <f t="shared" ref="G66:G70" si="7">+ROUND((E66*F66),2)</f>
        <v>0</v>
      </c>
    </row>
    <row r="67" spans="1:7" s="165" customFormat="1">
      <c r="A67" s="164"/>
      <c r="B67" s="106" t="s">
        <v>82</v>
      </c>
      <c r="C67" s="116" t="s">
        <v>83</v>
      </c>
      <c r="D67" s="108"/>
      <c r="E67" s="117"/>
      <c r="F67" s="258"/>
      <c r="G67" s="253"/>
    </row>
    <row r="68" spans="1:7">
      <c r="A68" s="100"/>
      <c r="B68" s="160" t="s">
        <v>81</v>
      </c>
      <c r="C68" s="161" t="s">
        <v>80</v>
      </c>
      <c r="D68" s="162" t="s">
        <v>1</v>
      </c>
      <c r="E68" s="163">
        <v>115.08</v>
      </c>
      <c r="F68" s="312">
        <v>0</v>
      </c>
      <c r="G68" s="305">
        <f t="shared" si="7"/>
        <v>0</v>
      </c>
    </row>
    <row r="69" spans="1:7" ht="38.25">
      <c r="A69" s="100"/>
      <c r="B69" s="106" t="s">
        <v>85</v>
      </c>
      <c r="C69" s="116" t="s">
        <v>84</v>
      </c>
      <c r="D69" s="108" t="s">
        <v>1</v>
      </c>
      <c r="E69" s="117">
        <v>115.08</v>
      </c>
      <c r="F69" s="258">
        <v>0</v>
      </c>
      <c r="G69" s="253">
        <f t="shared" si="7"/>
        <v>0</v>
      </c>
    </row>
    <row r="70" spans="1:7" ht="51">
      <c r="A70" s="100"/>
      <c r="B70" s="106" t="s">
        <v>87</v>
      </c>
      <c r="C70" s="116" t="s">
        <v>86</v>
      </c>
      <c r="D70" s="108" t="s">
        <v>1</v>
      </c>
      <c r="E70" s="117">
        <v>115.09</v>
      </c>
      <c r="F70" s="258">
        <v>0</v>
      </c>
      <c r="G70" s="253">
        <f t="shared" si="7"/>
        <v>0</v>
      </c>
    </row>
    <row r="71" spans="1:7" ht="38.25">
      <c r="A71" s="100"/>
      <c r="B71" s="110" t="s">
        <v>240</v>
      </c>
      <c r="C71" s="116" t="s">
        <v>20</v>
      </c>
      <c r="D71" s="108"/>
      <c r="E71" s="117"/>
      <c r="F71" s="258"/>
      <c r="G71" s="253">
        <f>+ROUND((SUM(G59:G70)*0.1),-1)</f>
        <v>0</v>
      </c>
    </row>
    <row r="72" spans="1:7">
      <c r="A72" s="100"/>
      <c r="B72" s="106"/>
      <c r="C72" s="118" t="s">
        <v>93</v>
      </c>
      <c r="D72" s="108"/>
      <c r="E72" s="117"/>
      <c r="F72" s="258"/>
      <c r="G72" s="261">
        <f>SUM(G59:G71)</f>
        <v>0</v>
      </c>
    </row>
    <row r="73" spans="1:7">
      <c r="C73" s="77"/>
      <c r="D73" s="67"/>
      <c r="E73" s="76"/>
      <c r="F73" s="263"/>
      <c r="G73" s="250"/>
    </row>
    <row r="74" spans="1:7">
      <c r="C74" s="77"/>
      <c r="D74" s="67"/>
      <c r="E74" s="76"/>
      <c r="F74" s="263"/>
      <c r="G74" s="250"/>
    </row>
    <row r="75" spans="1:7">
      <c r="C75" s="74"/>
      <c r="D75" s="67"/>
      <c r="E75" s="75"/>
      <c r="F75" s="263"/>
      <c r="G75" s="250"/>
    </row>
    <row r="76" spans="1:7">
      <c r="C76" s="74"/>
      <c r="D76" s="70"/>
      <c r="E76" s="84"/>
      <c r="F76" s="263"/>
      <c r="G76" s="250"/>
    </row>
    <row r="77" spans="1:7">
      <c r="C77" s="74"/>
      <c r="D77" s="67"/>
      <c r="E77" s="76"/>
      <c r="F77" s="263"/>
      <c r="G77" s="250"/>
    </row>
    <row r="78" spans="1:7">
      <c r="C78" s="78"/>
      <c r="D78" s="67"/>
      <c r="E78" s="76"/>
      <c r="F78" s="263"/>
      <c r="G78" s="250"/>
    </row>
    <row r="79" spans="1:7">
      <c r="C79" s="76"/>
      <c r="D79" s="70"/>
      <c r="E79" s="76"/>
      <c r="F79" s="263"/>
      <c r="G79" s="250"/>
    </row>
    <row r="80" spans="1:7">
      <c r="C80" s="69"/>
      <c r="D80" s="67"/>
      <c r="E80" s="75"/>
      <c r="F80" s="263"/>
      <c r="G80" s="250"/>
    </row>
    <row r="81" spans="2:7">
      <c r="C81" s="68"/>
      <c r="D81" s="70"/>
      <c r="E81" s="76"/>
      <c r="F81" s="263"/>
      <c r="G81" s="250"/>
    </row>
    <row r="82" spans="2:7">
      <c r="C82" s="74"/>
      <c r="D82" s="67"/>
      <c r="E82" s="76"/>
      <c r="F82" s="263"/>
      <c r="G82" s="250"/>
    </row>
    <row r="83" spans="2:7">
      <c r="C83" s="69"/>
      <c r="D83" s="67"/>
      <c r="E83" s="76"/>
      <c r="F83" s="263"/>
      <c r="G83" s="250"/>
    </row>
    <row r="84" spans="2:7">
      <c r="C84" s="74"/>
      <c r="D84" s="67"/>
      <c r="E84" s="76"/>
      <c r="F84" s="263"/>
      <c r="G84" s="250"/>
    </row>
    <row r="85" spans="2:7">
      <c r="C85" s="74"/>
      <c r="D85" s="67"/>
      <c r="E85" s="76"/>
      <c r="F85" s="263"/>
      <c r="G85" s="250"/>
    </row>
    <row r="86" spans="2:7">
      <c r="C86" s="69"/>
      <c r="D86" s="70"/>
      <c r="E86" s="76"/>
      <c r="F86" s="263"/>
      <c r="G86" s="250"/>
    </row>
    <row r="87" spans="2:7">
      <c r="C87" s="74"/>
      <c r="D87" s="67"/>
      <c r="E87" s="76"/>
      <c r="F87" s="263"/>
      <c r="G87" s="250"/>
    </row>
    <row r="89" spans="2:7">
      <c r="B89" s="51"/>
      <c r="D89" s="51"/>
      <c r="E89" s="51"/>
    </row>
    <row r="90" spans="2:7">
      <c r="C90" s="74"/>
      <c r="D90" s="67"/>
      <c r="E90" s="76"/>
      <c r="F90" s="263"/>
      <c r="G90" s="250"/>
    </row>
    <row r="91" spans="2:7">
      <c r="B91" s="51"/>
      <c r="D91" s="51"/>
      <c r="E91" s="51"/>
    </row>
    <row r="92" spans="2:7">
      <c r="B92" s="51"/>
      <c r="D92" s="51"/>
      <c r="E92" s="51"/>
    </row>
    <row r="93" spans="2:7">
      <c r="B93" s="51"/>
      <c r="D93" s="51"/>
      <c r="E93" s="51"/>
    </row>
    <row r="94" spans="2:7">
      <c r="B94" s="51"/>
      <c r="D94" s="51"/>
      <c r="E94" s="51"/>
    </row>
    <row r="95" spans="2:7">
      <c r="B95" s="95"/>
      <c r="C95" s="68"/>
      <c r="D95" s="70"/>
      <c r="E95" s="76"/>
      <c r="F95" s="263"/>
      <c r="G95" s="250"/>
    </row>
    <row r="96" spans="2:7">
      <c r="B96" s="96"/>
      <c r="C96" s="73"/>
      <c r="D96" s="85"/>
      <c r="E96" s="83"/>
      <c r="F96" s="264"/>
      <c r="G96" s="264"/>
    </row>
    <row r="97" spans="2:7">
      <c r="B97" s="96"/>
      <c r="C97" s="73"/>
      <c r="D97" s="85"/>
      <c r="E97" s="83"/>
      <c r="F97" s="264"/>
      <c r="G97" s="264"/>
    </row>
    <row r="98" spans="2:7">
      <c r="B98" s="96"/>
      <c r="C98" s="73"/>
      <c r="D98" s="85"/>
      <c r="E98" s="83"/>
      <c r="F98" s="264"/>
      <c r="G98" s="264"/>
    </row>
    <row r="99" spans="2:7">
      <c r="B99" s="96"/>
      <c r="C99" s="73"/>
      <c r="D99" s="85"/>
      <c r="E99" s="83"/>
      <c r="F99" s="264"/>
      <c r="G99" s="264"/>
    </row>
    <row r="100" spans="2:7">
      <c r="B100" s="96"/>
      <c r="C100" s="73"/>
      <c r="D100" s="85"/>
      <c r="E100" s="83"/>
      <c r="F100" s="264"/>
      <c r="G100" s="264"/>
    </row>
    <row r="101" spans="2:7">
      <c r="B101" s="96"/>
      <c r="C101" s="73"/>
      <c r="D101" s="85"/>
      <c r="E101" s="83"/>
      <c r="F101" s="264"/>
      <c r="G101" s="264"/>
    </row>
    <row r="102" spans="2:7">
      <c r="B102" s="96"/>
      <c r="C102" s="73"/>
      <c r="D102" s="85"/>
      <c r="E102" s="83"/>
      <c r="F102" s="264"/>
      <c r="G102" s="264"/>
    </row>
    <row r="103" spans="2:7">
      <c r="B103" s="96"/>
      <c r="C103" s="73"/>
      <c r="D103" s="85"/>
      <c r="E103" s="83"/>
      <c r="F103" s="264"/>
      <c r="G103" s="264"/>
    </row>
    <row r="104" spans="2:7">
      <c r="B104" s="96"/>
      <c r="C104" s="73"/>
      <c r="D104" s="85"/>
      <c r="E104" s="83"/>
      <c r="F104" s="264"/>
      <c r="G104" s="264"/>
    </row>
    <row r="105" spans="2:7">
      <c r="B105" s="96"/>
      <c r="C105" s="73"/>
      <c r="D105" s="85"/>
      <c r="E105" s="83"/>
      <c r="F105" s="264"/>
      <c r="G105" s="264"/>
    </row>
    <row r="106" spans="2:7">
      <c r="B106" s="96"/>
      <c r="C106" s="73"/>
      <c r="D106" s="85"/>
      <c r="E106" s="83"/>
      <c r="F106" s="264"/>
      <c r="G106" s="264"/>
    </row>
    <row r="107" spans="2:7">
      <c r="B107" s="96"/>
      <c r="C107" s="73"/>
      <c r="D107" s="85"/>
      <c r="E107" s="83"/>
      <c r="F107" s="264"/>
      <c r="G107" s="264"/>
    </row>
  </sheetData>
  <sheetProtection algorithmName="SHA-512" hashValue="MfyoRJCsXIlPnF06dZDUY1hl32OhbNH+dJUI+vYyBxVgYyDB0pi8Az6TxDRyseGrVyONYHDPa8w7xLUUPXolMA==" saltValue="6NVI9j31GcXWVXec3OKIdw==" spinCount="100000" sheet="1" objects="1" scenarios="1"/>
  <mergeCells count="1">
    <mergeCell ref="B9:G12"/>
  </mergeCells>
  <pageMargins left="0.98425196850393704" right="0.39370078740157483" top="0.78740157480314965" bottom="0.59055118110236227" header="0.47244094488188981" footer="0.19685039370078741"/>
  <pageSetup paperSize="9" scale="91" fitToHeight="10" orientation="portrait" r:id="rId1"/>
  <headerFooter alignWithMargins="0">
    <oddFooter>&amp;L&amp;A&amp;R&amp;9&amp;P/&amp;N</oddFooter>
  </headerFooter>
  <rowBreaks count="1" manualBreakCount="1">
    <brk id="60"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J86"/>
  <sheetViews>
    <sheetView view="pageBreakPreview" topLeftCell="B1" zoomScaleSheetLayoutView="100" workbookViewId="0">
      <selection activeCell="B2" sqref="B2"/>
    </sheetView>
  </sheetViews>
  <sheetFormatPr defaultColWidth="9.33203125" defaultRowHeight="12.75"/>
  <cols>
    <col min="1" max="1" width="1.83203125" style="51" hidden="1" customWidth="1"/>
    <col min="2" max="2" width="7.1640625" style="94" bestFit="1" customWidth="1"/>
    <col min="3" max="3" width="57.33203125" style="51" customWidth="1"/>
    <col min="4" max="4" width="7.6640625" style="67" bestFit="1" customWidth="1"/>
    <col min="5" max="5" width="9.5" style="159" bestFit="1" customWidth="1"/>
    <col min="6" max="6" width="12" style="251" customWidth="1"/>
    <col min="7" max="7" width="13" style="251" bestFit="1" customWidth="1"/>
    <col min="8" max="8" width="6.6640625" style="51" customWidth="1"/>
    <col min="9" max="16384" width="9.33203125" style="51"/>
  </cols>
  <sheetData>
    <row r="1" spans="1:7">
      <c r="B1" s="97" t="s">
        <v>130</v>
      </c>
      <c r="C1" s="92" t="s">
        <v>131</v>
      </c>
      <c r="D1" s="153"/>
      <c r="E1" s="156"/>
      <c r="F1" s="249"/>
      <c r="G1" s="249"/>
    </row>
    <row r="2" spans="1:7">
      <c r="B2" s="81"/>
      <c r="C2" s="88"/>
      <c r="D2" s="70"/>
      <c r="E2" s="76"/>
      <c r="F2" s="250"/>
    </row>
    <row r="3" spans="1:7">
      <c r="B3" s="106" t="s">
        <v>10</v>
      </c>
      <c r="C3" s="107" t="s">
        <v>5</v>
      </c>
      <c r="D3" s="108"/>
      <c r="E3" s="109"/>
      <c r="F3" s="268"/>
      <c r="G3" s="268">
        <f>+G27</f>
        <v>0</v>
      </c>
    </row>
    <row r="4" spans="1:7">
      <c r="B4" s="106" t="s">
        <v>11</v>
      </c>
      <c r="C4" s="107" t="s">
        <v>51</v>
      </c>
      <c r="D4" s="138" t="s">
        <v>120</v>
      </c>
      <c r="E4" s="109"/>
      <c r="F4" s="268"/>
      <c r="G4" s="268"/>
    </row>
    <row r="5" spans="1:7">
      <c r="B5" s="106" t="s">
        <v>12</v>
      </c>
      <c r="C5" s="107" t="s">
        <v>52</v>
      </c>
      <c r="D5" s="108"/>
      <c r="E5" s="109"/>
      <c r="F5" s="268"/>
      <c r="G5" s="268">
        <f>+G35</f>
        <v>0</v>
      </c>
    </row>
    <row r="6" spans="1:7">
      <c r="B6" s="106" t="s">
        <v>24</v>
      </c>
      <c r="C6" s="107" t="s">
        <v>7</v>
      </c>
      <c r="D6" s="108"/>
      <c r="E6" s="109"/>
      <c r="F6" s="268"/>
      <c r="G6" s="268">
        <f>+G45</f>
        <v>0</v>
      </c>
    </row>
    <row r="7" spans="1:7">
      <c r="B7" s="106" t="s">
        <v>67</v>
      </c>
      <c r="C7" s="107" t="s">
        <v>8</v>
      </c>
      <c r="D7" s="108"/>
      <c r="E7" s="109"/>
      <c r="F7" s="268"/>
      <c r="G7" s="268">
        <f>+G55</f>
        <v>0</v>
      </c>
    </row>
    <row r="8" spans="1:7">
      <c r="B8" s="106"/>
      <c r="C8" s="112" t="s">
        <v>0</v>
      </c>
      <c r="D8" s="87"/>
      <c r="E8" s="111"/>
      <c r="F8" s="270"/>
      <c r="G8" s="270">
        <f>SUM(G3:G7)</f>
        <v>0</v>
      </c>
    </row>
    <row r="9" spans="1:7">
      <c r="B9" s="81"/>
      <c r="C9" s="68"/>
      <c r="E9" s="82"/>
      <c r="F9" s="311"/>
    </row>
    <row r="10" spans="1:7">
      <c r="B10" s="319" t="s">
        <v>250</v>
      </c>
      <c r="C10" s="320"/>
      <c r="D10" s="320"/>
      <c r="E10" s="320"/>
      <c r="F10" s="320"/>
      <c r="G10" s="320"/>
    </row>
    <row r="11" spans="1:7">
      <c r="B11" s="320"/>
      <c r="C11" s="320"/>
      <c r="D11" s="320"/>
      <c r="E11" s="320"/>
      <c r="F11" s="320"/>
      <c r="G11" s="320"/>
    </row>
    <row r="12" spans="1:7">
      <c r="B12" s="320"/>
      <c r="C12" s="320"/>
      <c r="D12" s="320"/>
      <c r="E12" s="320"/>
      <c r="F12" s="320"/>
      <c r="G12" s="320"/>
    </row>
    <row r="13" spans="1:7" ht="91.5" customHeight="1">
      <c r="A13" s="100"/>
      <c r="B13" s="320"/>
      <c r="C13" s="320"/>
      <c r="D13" s="320"/>
      <c r="E13" s="320"/>
      <c r="F13" s="320"/>
      <c r="G13" s="320"/>
    </row>
    <row r="14" spans="1:7">
      <c r="A14" s="100"/>
      <c r="B14" s="150"/>
      <c r="C14" s="150"/>
      <c r="D14" s="151"/>
      <c r="E14" s="151"/>
      <c r="F14" s="273"/>
      <c r="G14" s="273"/>
    </row>
    <row r="15" spans="1:7" ht="25.5">
      <c r="A15" s="100"/>
      <c r="B15" s="140" t="s">
        <v>13</v>
      </c>
      <c r="C15" s="141" t="s">
        <v>14</v>
      </c>
      <c r="D15" s="154" t="s">
        <v>15</v>
      </c>
      <c r="E15" s="154" t="s">
        <v>16</v>
      </c>
      <c r="F15" s="275" t="s">
        <v>122</v>
      </c>
      <c r="G15" s="275" t="s">
        <v>123</v>
      </c>
    </row>
    <row r="16" spans="1:7">
      <c r="A16" s="100"/>
      <c r="B16" s="86" t="s">
        <v>10</v>
      </c>
      <c r="C16" s="118" t="s">
        <v>5</v>
      </c>
      <c r="D16" s="108"/>
      <c r="E16" s="109"/>
      <c r="F16" s="253"/>
      <c r="G16" s="253"/>
    </row>
    <row r="17" spans="1:8">
      <c r="A17" s="100"/>
      <c r="B17" s="106" t="s">
        <v>17</v>
      </c>
      <c r="C17" s="119" t="s">
        <v>41</v>
      </c>
      <c r="D17" s="108"/>
      <c r="E17" s="109"/>
      <c r="F17" s="253"/>
      <c r="G17" s="253"/>
    </row>
    <row r="18" spans="1:8" ht="51">
      <c r="A18" s="100"/>
      <c r="B18" s="106" t="s">
        <v>112</v>
      </c>
      <c r="C18" s="120" t="s">
        <v>38</v>
      </c>
      <c r="D18" s="121" t="s">
        <v>1</v>
      </c>
      <c r="E18" s="117">
        <v>179.18</v>
      </c>
      <c r="F18" s="258">
        <v>0</v>
      </c>
      <c r="G18" s="253">
        <f>+ROUND((E18*F18),2)</f>
        <v>0</v>
      </c>
    </row>
    <row r="19" spans="1:8" ht="38.25">
      <c r="A19" s="100"/>
      <c r="B19" s="106" t="s">
        <v>101</v>
      </c>
      <c r="C19" s="122" t="s">
        <v>39</v>
      </c>
      <c r="D19" s="123" t="s">
        <v>2</v>
      </c>
      <c r="E19" s="117">
        <v>15</v>
      </c>
      <c r="F19" s="258">
        <v>0</v>
      </c>
      <c r="G19" s="253">
        <f>+ROUND((E19*F19),2)</f>
        <v>0</v>
      </c>
    </row>
    <row r="20" spans="1:8">
      <c r="A20" s="100"/>
      <c r="B20" s="106" t="s">
        <v>21</v>
      </c>
      <c r="C20" s="125" t="s">
        <v>43</v>
      </c>
      <c r="D20" s="108"/>
      <c r="E20" s="117"/>
      <c r="F20" s="258"/>
      <c r="G20" s="253"/>
    </row>
    <row r="21" spans="1:8" ht="38.25">
      <c r="A21" s="100"/>
      <c r="B21" s="126" t="s">
        <v>40</v>
      </c>
      <c r="C21" s="127" t="s">
        <v>45</v>
      </c>
      <c r="D21" s="128" t="s">
        <v>1</v>
      </c>
      <c r="E21" s="157">
        <v>179.18</v>
      </c>
      <c r="F21" s="258">
        <v>0</v>
      </c>
      <c r="G21" s="259">
        <f t="shared" ref="G21" si="0">E21*F21</f>
        <v>0</v>
      </c>
    </row>
    <row r="22" spans="1:8">
      <c r="A22" s="100"/>
      <c r="B22" s="106" t="s">
        <v>42</v>
      </c>
      <c r="C22" s="116" t="s">
        <v>47</v>
      </c>
      <c r="D22" s="108"/>
      <c r="E22" s="117"/>
      <c r="F22" s="258"/>
      <c r="G22" s="259"/>
    </row>
    <row r="23" spans="1:8" ht="25.5">
      <c r="A23" s="100"/>
      <c r="B23" s="126" t="s">
        <v>44</v>
      </c>
      <c r="C23" s="127" t="s">
        <v>48</v>
      </c>
      <c r="D23" s="128" t="s">
        <v>9</v>
      </c>
      <c r="E23" s="157">
        <v>16</v>
      </c>
      <c r="F23" s="258">
        <v>0</v>
      </c>
      <c r="G23" s="259">
        <f>E23*F23</f>
        <v>0</v>
      </c>
    </row>
    <row r="24" spans="1:8" ht="38.25">
      <c r="A24" s="100"/>
      <c r="B24" s="106" t="s">
        <v>46</v>
      </c>
      <c r="C24" s="127" t="s">
        <v>49</v>
      </c>
      <c r="D24" s="128" t="s">
        <v>9</v>
      </c>
      <c r="E24" s="157">
        <v>5</v>
      </c>
      <c r="F24" s="258">
        <v>0</v>
      </c>
      <c r="G24" s="259">
        <f>E24*F24</f>
        <v>0</v>
      </c>
    </row>
    <row r="25" spans="1:8" ht="38.25">
      <c r="A25" s="100"/>
      <c r="B25" s="106" t="s">
        <v>113</v>
      </c>
      <c r="C25" s="116" t="s">
        <v>50</v>
      </c>
      <c r="D25" s="128" t="s">
        <v>9</v>
      </c>
      <c r="E25" s="157">
        <v>6</v>
      </c>
      <c r="F25" s="258">
        <v>0</v>
      </c>
      <c r="G25" s="259">
        <f>E25*F25</f>
        <v>0</v>
      </c>
    </row>
    <row r="26" spans="1:8" ht="38.25">
      <c r="A26" s="100"/>
      <c r="B26" s="106" t="s">
        <v>161</v>
      </c>
      <c r="C26" s="116" t="s">
        <v>160</v>
      </c>
      <c r="D26" s="108"/>
      <c r="E26" s="117"/>
      <c r="F26" s="258"/>
      <c r="G26" s="253">
        <f>+ROUND((SUM(G18:G25)*0.05),-1)</f>
        <v>0</v>
      </c>
    </row>
    <row r="27" spans="1:8">
      <c r="A27" s="100"/>
      <c r="B27" s="106"/>
      <c r="C27" s="118" t="s">
        <v>6</v>
      </c>
      <c r="D27" s="108"/>
      <c r="E27" s="117"/>
      <c r="F27" s="258"/>
      <c r="G27" s="261">
        <f>SUM(G18:G26)</f>
        <v>0</v>
      </c>
    </row>
    <row r="28" spans="1:8">
      <c r="A28" s="100"/>
      <c r="B28" s="86" t="s">
        <v>11</v>
      </c>
      <c r="C28" s="118" t="s">
        <v>51</v>
      </c>
      <c r="D28" s="108"/>
      <c r="E28" s="109"/>
      <c r="F28" s="253"/>
      <c r="G28" s="253"/>
    </row>
    <row r="29" spans="1:8">
      <c r="A29" s="100"/>
      <c r="B29" s="324" t="s">
        <v>120</v>
      </c>
      <c r="C29" s="325"/>
      <c r="D29" s="325"/>
      <c r="E29" s="325"/>
      <c r="F29" s="325"/>
      <c r="G29" s="325"/>
    </row>
    <row r="30" spans="1:8">
      <c r="A30" s="100"/>
      <c r="B30" s="86" t="s">
        <v>12</v>
      </c>
      <c r="C30" s="118" t="s">
        <v>52</v>
      </c>
      <c r="D30" s="108"/>
      <c r="E30" s="117"/>
      <c r="F30" s="258"/>
      <c r="G30" s="253"/>
      <c r="H30" s="114"/>
    </row>
    <row r="31" spans="1:8">
      <c r="A31" s="100"/>
      <c r="B31" s="106" t="s">
        <v>53</v>
      </c>
      <c r="C31" s="116" t="s">
        <v>23</v>
      </c>
      <c r="D31" s="108"/>
      <c r="E31" s="117"/>
      <c r="F31" s="258"/>
      <c r="G31" s="253"/>
      <c r="H31" s="114"/>
    </row>
    <row r="32" spans="1:8" ht="51">
      <c r="A32" s="100"/>
      <c r="B32" s="106" t="s">
        <v>191</v>
      </c>
      <c r="C32" s="116" t="s">
        <v>192</v>
      </c>
      <c r="D32" s="108" t="s">
        <v>4</v>
      </c>
      <c r="E32" s="121">
        <v>15.5007</v>
      </c>
      <c r="F32" s="277">
        <v>0</v>
      </c>
      <c r="G32" s="253">
        <f t="shared" ref="G32" si="1">+ROUND((E32*F32),2)</f>
        <v>0</v>
      </c>
      <c r="H32" s="114"/>
    </row>
    <row r="33" spans="1:10">
      <c r="A33" s="100"/>
      <c r="B33" s="106" t="s">
        <v>54</v>
      </c>
      <c r="C33" s="116" t="s">
        <v>55</v>
      </c>
      <c r="D33" s="108"/>
      <c r="E33" s="117"/>
      <c r="F33" s="258"/>
      <c r="G33" s="253"/>
      <c r="H33" s="114"/>
    </row>
    <row r="34" spans="1:10" ht="38.25">
      <c r="A34" s="100"/>
      <c r="B34" s="106" t="s">
        <v>194</v>
      </c>
      <c r="C34" s="116" t="s">
        <v>20</v>
      </c>
      <c r="D34" s="108"/>
      <c r="E34" s="117"/>
      <c r="F34" s="258"/>
      <c r="G34" s="253">
        <v>0</v>
      </c>
    </row>
    <row r="35" spans="1:10">
      <c r="A35" s="100"/>
      <c r="B35" s="106"/>
      <c r="C35" s="118" t="s">
        <v>56</v>
      </c>
      <c r="D35" s="108"/>
      <c r="E35" s="117"/>
      <c r="F35" s="258"/>
      <c r="G35" s="261">
        <f>SUM(G32:G34)</f>
        <v>0</v>
      </c>
    </row>
    <row r="36" spans="1:10" s="68" customFormat="1">
      <c r="B36" s="86" t="s">
        <v>24</v>
      </c>
      <c r="C36" s="118" t="s">
        <v>7</v>
      </c>
      <c r="D36" s="108"/>
      <c r="E36" s="117"/>
      <c r="F36" s="258"/>
      <c r="G36" s="253"/>
    </row>
    <row r="37" spans="1:10">
      <c r="A37" s="100"/>
      <c r="B37" s="106" t="s">
        <v>25</v>
      </c>
      <c r="C37" s="116" t="s">
        <v>22</v>
      </c>
      <c r="D37" s="108"/>
      <c r="E37" s="117"/>
      <c r="F37" s="258"/>
      <c r="G37" s="253"/>
    </row>
    <row r="38" spans="1:10" ht="38.25">
      <c r="A38" s="100"/>
      <c r="B38" s="106" t="s">
        <v>57</v>
      </c>
      <c r="C38" s="116" t="s">
        <v>243</v>
      </c>
      <c r="D38" s="108" t="s">
        <v>4</v>
      </c>
      <c r="E38" s="117">
        <v>205</v>
      </c>
      <c r="F38" s="258">
        <v>0</v>
      </c>
      <c r="G38" s="253">
        <f t="shared" ref="G38:G43" si="2">+ROUND((E38*F38),2)</f>
        <v>0</v>
      </c>
      <c r="J38" s="71"/>
    </row>
    <row r="39" spans="1:10" ht="25.5">
      <c r="A39" s="100"/>
      <c r="B39" s="106" t="s">
        <v>195</v>
      </c>
      <c r="C39" s="116" t="s">
        <v>114</v>
      </c>
      <c r="D39" s="108" t="s">
        <v>4</v>
      </c>
      <c r="E39" s="117">
        <v>10.25</v>
      </c>
      <c r="F39" s="258">
        <v>0</v>
      </c>
      <c r="G39" s="253">
        <f t="shared" si="2"/>
        <v>0</v>
      </c>
    </row>
    <row r="40" spans="1:10">
      <c r="A40" s="100"/>
      <c r="B40" s="106" t="s">
        <v>28</v>
      </c>
      <c r="C40" s="116" t="s">
        <v>59</v>
      </c>
      <c r="D40" s="108"/>
      <c r="E40" s="117"/>
      <c r="F40" s="258"/>
      <c r="G40" s="253"/>
    </row>
    <row r="41" spans="1:10" ht="25.5">
      <c r="A41" s="100"/>
      <c r="B41" s="106" t="s">
        <v>201</v>
      </c>
      <c r="C41" s="116" t="s">
        <v>60</v>
      </c>
      <c r="D41" s="108" t="s">
        <v>3</v>
      </c>
      <c r="E41" s="117">
        <v>118.25880000000001</v>
      </c>
      <c r="F41" s="258">
        <v>0</v>
      </c>
      <c r="G41" s="253">
        <f t="shared" si="2"/>
        <v>0</v>
      </c>
    </row>
    <row r="42" spans="1:10" ht="25.5">
      <c r="A42" s="100"/>
      <c r="B42" s="106" t="s">
        <v>202</v>
      </c>
      <c r="C42" s="116" t="s">
        <v>242</v>
      </c>
      <c r="D42" s="108" t="s">
        <v>4</v>
      </c>
      <c r="E42" s="117">
        <v>26.876999999999999</v>
      </c>
      <c r="F42" s="258">
        <v>0</v>
      </c>
      <c r="G42" s="253">
        <f t="shared" si="2"/>
        <v>0</v>
      </c>
    </row>
    <row r="43" spans="1:10" s="68" customFormat="1" ht="66.75" customHeight="1">
      <c r="B43" s="106" t="s">
        <v>203</v>
      </c>
      <c r="C43" s="116" t="s">
        <v>239</v>
      </c>
      <c r="D43" s="108" t="s">
        <v>4</v>
      </c>
      <c r="E43" s="117">
        <v>193.9384</v>
      </c>
      <c r="F43" s="258">
        <v>0</v>
      </c>
      <c r="G43" s="253">
        <f t="shared" si="2"/>
        <v>0</v>
      </c>
    </row>
    <row r="44" spans="1:10" ht="38.25">
      <c r="A44" s="100"/>
      <c r="B44" s="110" t="s">
        <v>116</v>
      </c>
      <c r="C44" s="116" t="s">
        <v>252</v>
      </c>
      <c r="D44" s="108"/>
      <c r="E44" s="117"/>
      <c r="F44" s="258"/>
      <c r="G44" s="253">
        <f>+ROUND((SUM(G38:G43)*0.1),-1)</f>
        <v>0</v>
      </c>
    </row>
    <row r="45" spans="1:10">
      <c r="A45" s="100"/>
      <c r="B45" s="106"/>
      <c r="C45" s="118" t="s">
        <v>66</v>
      </c>
      <c r="D45" s="108"/>
      <c r="E45" s="117"/>
      <c r="F45" s="258"/>
      <c r="G45" s="261">
        <f>SUM(G38:G44)</f>
        <v>0</v>
      </c>
    </row>
    <row r="46" spans="1:10" s="165" customFormat="1">
      <c r="A46" s="164"/>
      <c r="B46" s="86" t="s">
        <v>67</v>
      </c>
      <c r="C46" s="118" t="s">
        <v>8</v>
      </c>
      <c r="D46" s="108"/>
      <c r="E46" s="117"/>
      <c r="F46" s="258"/>
      <c r="G46" s="253"/>
    </row>
    <row r="47" spans="1:10">
      <c r="A47" s="100"/>
      <c r="B47" s="160" t="s">
        <v>68</v>
      </c>
      <c r="C47" s="161" t="s">
        <v>69</v>
      </c>
      <c r="D47" s="162"/>
      <c r="E47" s="163"/>
      <c r="F47" s="312"/>
      <c r="G47" s="305"/>
    </row>
    <row r="48" spans="1:10" ht="38.25">
      <c r="A48" s="100"/>
      <c r="B48" s="106" t="s">
        <v>70</v>
      </c>
      <c r="C48" s="116" t="s">
        <v>244</v>
      </c>
      <c r="D48" s="108" t="s">
        <v>1</v>
      </c>
      <c r="E48" s="117">
        <v>179.18</v>
      </c>
      <c r="F48" s="258">
        <v>0</v>
      </c>
      <c r="G48" s="253">
        <f>+ROUND((E48*F48),2)</f>
        <v>0</v>
      </c>
    </row>
    <row r="49" spans="1:7">
      <c r="A49" s="100"/>
      <c r="B49" s="106" t="s">
        <v>71</v>
      </c>
      <c r="C49" s="116" t="s">
        <v>72</v>
      </c>
      <c r="D49" s="108"/>
      <c r="E49" s="117"/>
      <c r="F49" s="258"/>
      <c r="G49" s="253"/>
    </row>
    <row r="50" spans="1:7" ht="114.75">
      <c r="A50" s="100"/>
      <c r="B50" s="106" t="s">
        <v>73</v>
      </c>
      <c r="C50" s="116" t="s">
        <v>246</v>
      </c>
      <c r="D50" s="108" t="s">
        <v>18</v>
      </c>
      <c r="E50" s="117">
        <v>8</v>
      </c>
      <c r="F50" s="258">
        <v>0</v>
      </c>
      <c r="G50" s="253">
        <f t="shared" ref="G50:G51" si="3">+ROUND((E50*F50),2)</f>
        <v>0</v>
      </c>
    </row>
    <row r="51" spans="1:7" ht="127.5">
      <c r="A51" s="100"/>
      <c r="B51" s="106" t="s">
        <v>247</v>
      </c>
      <c r="C51" s="116" t="s">
        <v>76</v>
      </c>
      <c r="D51" s="108" t="s">
        <v>18</v>
      </c>
      <c r="E51" s="117">
        <v>8</v>
      </c>
      <c r="F51" s="258">
        <v>0</v>
      </c>
      <c r="G51" s="253">
        <f t="shared" si="3"/>
        <v>0</v>
      </c>
    </row>
    <row r="52" spans="1:7" ht="51">
      <c r="A52" s="100"/>
      <c r="B52" s="106" t="s">
        <v>248</v>
      </c>
      <c r="C52" s="116" t="s">
        <v>245</v>
      </c>
      <c r="D52" s="108" t="s">
        <v>18</v>
      </c>
      <c r="E52" s="117">
        <v>8</v>
      </c>
      <c r="F52" s="258">
        <v>0</v>
      </c>
      <c r="G52" s="253">
        <f t="shared" ref="G52" si="4">+ROUND((E52*F52),2)</f>
        <v>0</v>
      </c>
    </row>
    <row r="53" spans="1:7" ht="38.25">
      <c r="A53" s="100"/>
      <c r="B53" s="110" t="s">
        <v>249</v>
      </c>
      <c r="C53" s="116" t="s">
        <v>160</v>
      </c>
      <c r="D53" s="108"/>
      <c r="E53" s="117"/>
      <c r="F53" s="258"/>
      <c r="G53" s="253">
        <f>+ROUND((SUM(G48:G52)*0.05),-1)</f>
        <v>0</v>
      </c>
    </row>
    <row r="54" spans="1:7">
      <c r="A54" s="100"/>
      <c r="B54" s="110"/>
      <c r="C54" s="116"/>
      <c r="D54" s="108"/>
      <c r="E54" s="117"/>
      <c r="F54" s="258"/>
      <c r="G54" s="253"/>
    </row>
    <row r="55" spans="1:7">
      <c r="A55" s="100"/>
      <c r="B55" s="106"/>
      <c r="C55" s="118" t="s">
        <v>93</v>
      </c>
      <c r="D55" s="108"/>
      <c r="E55" s="117"/>
      <c r="F55" s="258"/>
      <c r="G55" s="261">
        <f>SUM(G48:G53)</f>
        <v>0</v>
      </c>
    </row>
    <row r="56" spans="1:7">
      <c r="C56" s="74"/>
      <c r="E56" s="76"/>
      <c r="F56" s="263"/>
      <c r="G56" s="250"/>
    </row>
    <row r="57" spans="1:7">
      <c r="C57" s="78"/>
      <c r="E57" s="76"/>
      <c r="F57" s="263"/>
      <c r="G57" s="250"/>
    </row>
    <row r="58" spans="1:7">
      <c r="C58" s="76"/>
      <c r="D58" s="70"/>
      <c r="E58" s="76"/>
      <c r="F58" s="263"/>
      <c r="G58" s="250"/>
    </row>
    <row r="59" spans="1:7">
      <c r="C59" s="69"/>
      <c r="E59" s="75"/>
      <c r="F59" s="263"/>
      <c r="G59" s="250"/>
    </row>
    <row r="60" spans="1:7">
      <c r="C60" s="68"/>
      <c r="D60" s="70"/>
      <c r="E60" s="76"/>
      <c r="F60" s="263"/>
      <c r="G60" s="250"/>
    </row>
    <row r="61" spans="1:7">
      <c r="C61" s="74"/>
      <c r="E61" s="76"/>
      <c r="F61" s="263"/>
      <c r="G61" s="250"/>
    </row>
    <row r="62" spans="1:7">
      <c r="C62" s="69"/>
      <c r="E62" s="76"/>
      <c r="F62" s="263"/>
      <c r="G62" s="250"/>
    </row>
    <row r="63" spans="1:7">
      <c r="C63" s="74"/>
      <c r="E63" s="76"/>
      <c r="F63" s="263"/>
      <c r="G63" s="250"/>
    </row>
    <row r="64" spans="1:7">
      <c r="C64" s="74"/>
      <c r="E64" s="76"/>
      <c r="F64" s="263"/>
      <c r="G64" s="250"/>
    </row>
    <row r="65" spans="2:7">
      <c r="C65" s="69"/>
      <c r="D65" s="70"/>
      <c r="E65" s="76"/>
      <c r="F65" s="263"/>
      <c r="G65" s="250"/>
    </row>
    <row r="66" spans="2:7">
      <c r="C66" s="74"/>
      <c r="E66" s="76"/>
      <c r="F66" s="263"/>
      <c r="G66" s="250"/>
    </row>
    <row r="68" spans="2:7">
      <c r="B68" s="51"/>
      <c r="D68" s="68"/>
      <c r="E68" s="68"/>
    </row>
    <row r="69" spans="2:7">
      <c r="C69" s="74"/>
      <c r="E69" s="76"/>
      <c r="F69" s="263"/>
      <c r="G69" s="250"/>
    </row>
    <row r="70" spans="2:7">
      <c r="B70" s="51"/>
      <c r="D70" s="68"/>
      <c r="E70" s="68"/>
    </row>
    <row r="71" spans="2:7">
      <c r="B71" s="51"/>
      <c r="D71" s="68"/>
      <c r="E71" s="68"/>
    </row>
    <row r="72" spans="2:7">
      <c r="B72" s="51"/>
      <c r="D72" s="68"/>
      <c r="E72" s="68"/>
    </row>
    <row r="73" spans="2:7">
      <c r="B73" s="51"/>
      <c r="D73" s="68"/>
      <c r="E73" s="68"/>
    </row>
    <row r="74" spans="2:7">
      <c r="B74" s="95"/>
      <c r="C74" s="68"/>
      <c r="D74" s="70"/>
      <c r="E74" s="76"/>
      <c r="F74" s="263"/>
      <c r="G74" s="250"/>
    </row>
    <row r="75" spans="2:7">
      <c r="B75" s="96"/>
      <c r="C75" s="73"/>
      <c r="D75" s="155"/>
      <c r="E75" s="158"/>
      <c r="F75" s="264"/>
      <c r="G75" s="264"/>
    </row>
    <row r="76" spans="2:7">
      <c r="B76" s="96"/>
      <c r="C76" s="73"/>
      <c r="D76" s="155"/>
      <c r="E76" s="158"/>
      <c r="F76" s="264"/>
      <c r="G76" s="264"/>
    </row>
    <row r="77" spans="2:7">
      <c r="B77" s="96"/>
      <c r="C77" s="73"/>
      <c r="D77" s="155"/>
      <c r="E77" s="158"/>
      <c r="F77" s="264"/>
      <c r="G77" s="264"/>
    </row>
    <row r="78" spans="2:7">
      <c r="B78" s="96"/>
      <c r="C78" s="73"/>
      <c r="D78" s="155"/>
      <c r="E78" s="158"/>
      <c r="F78" s="264"/>
      <c r="G78" s="264"/>
    </row>
    <row r="79" spans="2:7">
      <c r="B79" s="96"/>
      <c r="C79" s="73"/>
      <c r="D79" s="155"/>
      <c r="E79" s="158"/>
      <c r="F79" s="264"/>
      <c r="G79" s="264"/>
    </row>
    <row r="80" spans="2:7">
      <c r="B80" s="96"/>
      <c r="C80" s="73"/>
      <c r="D80" s="155"/>
      <c r="E80" s="158"/>
      <c r="F80" s="264"/>
      <c r="G80" s="264"/>
    </row>
    <row r="81" spans="2:7">
      <c r="B81" s="96"/>
      <c r="C81" s="73"/>
      <c r="D81" s="155"/>
      <c r="E81" s="158"/>
      <c r="F81" s="264"/>
      <c r="G81" s="264"/>
    </row>
    <row r="82" spans="2:7">
      <c r="B82" s="96"/>
      <c r="C82" s="73"/>
      <c r="D82" s="155"/>
      <c r="E82" s="158"/>
      <c r="F82" s="264"/>
      <c r="G82" s="264"/>
    </row>
    <row r="83" spans="2:7">
      <c r="B83" s="96"/>
      <c r="C83" s="73"/>
      <c r="D83" s="155"/>
      <c r="E83" s="158"/>
      <c r="F83" s="264"/>
      <c r="G83" s="264"/>
    </row>
    <row r="84" spans="2:7">
      <c r="B84" s="96"/>
      <c r="C84" s="73"/>
      <c r="D84" s="155"/>
      <c r="E84" s="158"/>
      <c r="F84" s="264"/>
      <c r="G84" s="264"/>
    </row>
    <row r="85" spans="2:7">
      <c r="B85" s="96"/>
      <c r="C85" s="73"/>
      <c r="D85" s="155"/>
      <c r="E85" s="158"/>
      <c r="F85" s="264"/>
      <c r="G85" s="264"/>
    </row>
    <row r="86" spans="2:7">
      <c r="B86" s="96"/>
      <c r="C86" s="73"/>
      <c r="D86" s="155"/>
      <c r="E86" s="158"/>
      <c r="F86" s="264"/>
      <c r="G86" s="264"/>
    </row>
  </sheetData>
  <sheetProtection algorithmName="SHA-512" hashValue="jT5otUJd2JymXy5aa5rnX/WT2VjHBd0jdl9B3DFcMP7HphtUTfz4X7X9GEASy7WVm5X117/w3ksbj0VLRc84ZA==" saltValue="esbYi4RDDpbuNb+ezg0jaw==" spinCount="100000" sheet="1" objects="1" scenarios="1"/>
  <mergeCells count="2">
    <mergeCell ref="B10:G13"/>
    <mergeCell ref="B29:G29"/>
  </mergeCells>
  <pageMargins left="0.98425196850393704" right="0.39370078740157483" top="0.78740157480314965" bottom="0.59055118110236227" header="0.47244094488188981" footer="0.19685039370078741"/>
  <pageSetup paperSize="9" scale="91" fitToHeight="10" orientation="portrait" r:id="rId1"/>
  <headerFooter alignWithMargins="0">
    <oddFooter>&amp;L&amp;A&amp;R&amp;9&amp;P/&amp;N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5</vt:i4>
      </vt:variant>
      <vt:variant>
        <vt:lpstr>Imenovani obsegi</vt:lpstr>
      </vt:variant>
      <vt:variant>
        <vt:i4>8</vt:i4>
      </vt:variant>
    </vt:vector>
  </HeadingPairs>
  <TitlesOfParts>
    <vt:vector size="13" baseType="lpstr">
      <vt:lpstr>Rekapitulacija</vt:lpstr>
      <vt:lpstr>0-Preddela</vt:lpstr>
      <vt:lpstr>Kanal K</vt:lpstr>
      <vt:lpstr>Kanal K1</vt:lpstr>
      <vt:lpstr>Kanal M</vt:lpstr>
      <vt:lpstr>'0-Preddela'!Področje_tiskanja</vt:lpstr>
      <vt:lpstr>'Kanal K'!Področje_tiskanja</vt:lpstr>
      <vt:lpstr>'Kanal K1'!Področje_tiskanja</vt:lpstr>
      <vt:lpstr>'Kanal M'!Področje_tiskanja</vt:lpstr>
      <vt:lpstr>Rekapitulacija!Področje_tiskanja</vt:lpstr>
      <vt:lpstr>'Kanal K'!Tiskanje_naslovov</vt:lpstr>
      <vt:lpstr>'Kanal K1'!Tiskanje_naslovov</vt:lpstr>
      <vt:lpstr>'Kanal M'!Tiskanje_naslovov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 Miha Zorn</dc:creator>
  <cp:lastModifiedBy>Miha Zorn</cp:lastModifiedBy>
  <cp:lastPrinted>2023-05-12T08:42:53Z</cp:lastPrinted>
  <dcterms:created xsi:type="dcterms:W3CDTF">2001-04-14T14:29:31Z</dcterms:created>
  <dcterms:modified xsi:type="dcterms:W3CDTF">2023-08-30T16:29:15Z</dcterms:modified>
</cp:coreProperties>
</file>