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Silvo 2023\JN SJN, MOL 2023\JPE SIR XX-23 GD PO Draga, Pod hribom\"/>
    </mc:Choice>
  </mc:AlternateContent>
  <bookViews>
    <workbookView xWindow="-15" yWindow="-15" windowWidth="14400" windowHeight="14805" tabRatio="956" activeTab="5"/>
  </bookViews>
  <sheets>
    <sheet name="Obrazec" sheetId="53" r:id="rId1"/>
    <sheet name="Rekapitulacija_Pod hribom" sheetId="42" r:id="rId2"/>
    <sheet name="N-10201_GD" sheetId="1" r:id="rId3"/>
    <sheet name="PRIKL. SON_PE 32_GD" sheetId="45" r:id="rId4"/>
    <sheet name="SP 10256_GD" sheetId="51" r:id="rId5"/>
    <sheet name="SP 10255_GD" sheetId="52" r:id="rId6"/>
  </sheets>
  <externalReferences>
    <externalReference r:id="rId7"/>
    <externalReference r:id="rId8"/>
    <externalReference r:id="rId9"/>
  </externalReferences>
  <definedNames>
    <definedName name="_A65636">#REF!</definedName>
    <definedName name="_C99392">#REF!</definedName>
    <definedName name="_xlnm._FilterDatabase" localSheetId="2" hidden="1">'N-10201_GD'!$A$6:$F$6</definedName>
    <definedName name="_xlnm._FilterDatabase" localSheetId="3" hidden="1">'PRIKL. SON_PE 32_GD'!#REF!</definedName>
    <definedName name="_xlnm._FilterDatabase" localSheetId="5" hidden="1">'SP 10255_GD'!#REF!</definedName>
    <definedName name="_xlnm._FilterDatabase" localSheetId="4" hidden="1">'SP 10256_GD'!#REF!</definedName>
    <definedName name="DobMont">[1]OSNOVA!$B$16</definedName>
    <definedName name="FaktStro">[2]osnova!$B$14</definedName>
    <definedName name="investicija" localSheetId="0">#REF!</definedName>
    <definedName name="investicija" localSheetId="3">#REF!</definedName>
    <definedName name="investicija" localSheetId="1">'Rekapitulacija_Pod hribom'!#REF!</definedName>
    <definedName name="investicija" localSheetId="5">#REF!</definedName>
    <definedName name="investicija" localSheetId="4">#REF!</definedName>
    <definedName name="investicija">#REF!</definedName>
    <definedName name="investicija_1">#REF!</definedName>
    <definedName name="JEKLO_SD" localSheetId="0">#REF!</definedName>
    <definedName name="JEKLO_SD">#REF!</definedName>
    <definedName name="_xlnm.Print_Area" localSheetId="2">'N-10201_GD'!$A$1:$F$149</definedName>
    <definedName name="_xlnm.Print_Area" localSheetId="0">Obrazec!$A$1:$F$11</definedName>
    <definedName name="_xlnm.Print_Area" localSheetId="3">'PRIKL. SON_PE 32_GD'!$A$1:$F$33</definedName>
    <definedName name="_xlnm.Print_Area" localSheetId="1">'Rekapitulacija_Pod hribom'!$A$1:$G$41</definedName>
    <definedName name="_xlnm.Print_Area" localSheetId="5">'SP 10255_GD'!$A$1:$F$93</definedName>
    <definedName name="_xlnm.Print_Area" localSheetId="4">'SP 10256_GD'!$A$1:$F$98</definedName>
    <definedName name="REK_gr_dela">'[3]8. 110 kV DV'!$F$111</definedName>
    <definedName name="REK_jekl_dela">'[3]8. 110 kV DV'!$F$127</definedName>
    <definedName name="REK_jekl_mont">'[3]8. 110 kV DV'!$F$151</definedName>
    <definedName name="_xlnm.Print_Titles" localSheetId="2">'N-10201_GD'!$5:$5</definedName>
    <definedName name="_xlnm.Print_Titles" localSheetId="3">'PRIKL. SON_PE 32_GD'!$5:$5</definedName>
    <definedName name="_xlnm.Print_Titles" localSheetId="5">'SP 10255_GD'!$5:$5</definedName>
    <definedName name="_xlnm.Print_Titles" localSheetId="4">'SP 10256_GD'!$5:$5</definedName>
  </definedNames>
  <calcPr calcId="162913"/>
</workbook>
</file>

<file path=xl/calcChain.xml><?xml version="1.0" encoding="utf-8"?>
<calcChain xmlns="http://schemas.openxmlformats.org/spreadsheetml/2006/main">
  <c r="F82" i="52" l="1"/>
  <c r="F77" i="52"/>
  <c r="F72" i="52"/>
  <c r="F67" i="52"/>
  <c r="F62" i="52"/>
  <c r="F57" i="52"/>
  <c r="F52" i="52"/>
  <c r="F47" i="52"/>
  <c r="F42" i="52"/>
  <c r="F41" i="52"/>
  <c r="F36" i="52"/>
  <c r="F31" i="52"/>
  <c r="F30" i="52"/>
  <c r="F24" i="52"/>
  <c r="F19" i="52"/>
  <c r="F14" i="52"/>
  <c r="F9" i="52"/>
  <c r="A7" i="52"/>
  <c r="F87" i="52" l="1"/>
  <c r="F91" i="52"/>
  <c r="A12" i="52"/>
  <c r="F93" i="52" l="1"/>
  <c r="G38" i="42" s="1"/>
  <c r="A17" i="52"/>
  <c r="A22" i="52" l="1"/>
  <c r="A27" i="52" l="1"/>
  <c r="A34" i="52" l="1"/>
  <c r="A39" i="52" s="1"/>
  <c r="F14" i="51"/>
  <c r="F87" i="51"/>
  <c r="F82" i="51"/>
  <c r="F77" i="51"/>
  <c r="F72" i="51"/>
  <c r="F67" i="51"/>
  <c r="F62" i="51"/>
  <c r="F57" i="51"/>
  <c r="F52" i="51"/>
  <c r="F47" i="51"/>
  <c r="F46" i="51"/>
  <c r="F41" i="51"/>
  <c r="F36" i="51"/>
  <c r="F35" i="51"/>
  <c r="F29" i="51"/>
  <c r="F24" i="51"/>
  <c r="F19" i="51"/>
  <c r="F9" i="51"/>
  <c r="A7" i="51"/>
  <c r="A45" i="52" l="1"/>
  <c r="F92" i="51"/>
  <c r="F96" i="51"/>
  <c r="A50" i="52" l="1"/>
  <c r="A55" i="52" s="1"/>
  <c r="A60" i="52" s="1"/>
  <c r="A65" i="52" s="1"/>
  <c r="A70" i="52" s="1"/>
  <c r="A75" i="52" s="1"/>
  <c r="A80" i="52" s="1"/>
  <c r="A85" i="52" s="1"/>
  <c r="A90" i="52" s="1"/>
  <c r="F98" i="51"/>
  <c r="G37" i="42" s="1"/>
  <c r="A12" i="51" l="1"/>
  <c r="A17" i="51" l="1"/>
  <c r="A22" i="51" s="1"/>
  <c r="A27" i="51" s="1"/>
  <c r="A32" i="51" s="1"/>
  <c r="A39" i="51" s="1"/>
  <c r="A44" i="51" s="1"/>
  <c r="A50" i="51" s="1"/>
  <c r="A55" i="51" s="1"/>
  <c r="A60" i="51" s="1"/>
  <c r="A65" i="51" s="1"/>
  <c r="A70" i="51" s="1"/>
  <c r="A75" i="51" s="1"/>
  <c r="A80" i="51" s="1"/>
  <c r="A85" i="51" s="1"/>
  <c r="A90" i="51" s="1"/>
  <c r="A95" i="51" s="1"/>
  <c r="G40" i="42" l="1"/>
  <c r="F25" i="45" l="1"/>
  <c r="F20" i="45"/>
  <c r="F15" i="45"/>
  <c r="A13" i="45"/>
  <c r="F10" i="45"/>
  <c r="G27" i="42" l="1"/>
  <c r="A18" i="45"/>
  <c r="A23" i="45" l="1"/>
  <c r="F30" i="45" l="1"/>
  <c r="F32" i="45" s="1"/>
  <c r="G28" i="42" l="1"/>
  <c r="G30" i="42" s="1"/>
  <c r="G8" i="42" s="1"/>
  <c r="A28" i="45" l="1"/>
  <c r="G9" i="42" l="1"/>
  <c r="A7" i="1" l="1"/>
  <c r="F138" i="1" l="1"/>
  <c r="F133" i="1"/>
  <c r="F128" i="1"/>
  <c r="F123" i="1"/>
  <c r="F118" i="1"/>
  <c r="F113" i="1"/>
  <c r="F108" i="1"/>
  <c r="F103" i="1"/>
  <c r="F98" i="1"/>
  <c r="F93" i="1"/>
  <c r="F92" i="1"/>
  <c r="F87" i="1"/>
  <c r="F82" i="1"/>
  <c r="F77" i="1"/>
  <c r="F72" i="1"/>
  <c r="F67" i="1"/>
  <c r="F62" i="1"/>
  <c r="F61" i="1"/>
  <c r="F55" i="1"/>
  <c r="F50" i="1"/>
  <c r="F45" i="1"/>
  <c r="F40" i="1"/>
  <c r="F35" i="1"/>
  <c r="F29" i="1"/>
  <c r="F24" i="1"/>
  <c r="F19" i="1"/>
  <c r="F14" i="1"/>
  <c r="F9" i="1"/>
  <c r="F147" i="1" l="1"/>
  <c r="F143" i="1"/>
  <c r="F149" i="1" l="1"/>
  <c r="G19" i="42" s="1"/>
  <c r="G21" i="42" s="1"/>
  <c r="G7" i="42" s="1"/>
  <c r="G11" i="42" s="1"/>
  <c r="F4" i="53" s="1"/>
  <c r="F5" i="53" s="1"/>
  <c r="A12" i="1" l="1"/>
  <c r="A17" i="1" l="1"/>
  <c r="A22" i="1" s="1"/>
  <c r="A27" i="1" s="1"/>
  <c r="A32" i="1" s="1"/>
  <c r="A38" i="1" s="1"/>
  <c r="A43" i="1" s="1"/>
  <c r="A48" i="1" s="1"/>
  <c r="A53" i="1" s="1"/>
  <c r="A58" i="1" s="1"/>
  <c r="A65" i="1" s="1"/>
  <c r="A70" i="1" s="1"/>
  <c r="A75" i="1" s="1"/>
  <c r="A80" i="1" s="1"/>
  <c r="A85" i="1" s="1"/>
  <c r="A90" i="1" s="1"/>
  <c r="A96" i="1" s="1"/>
  <c r="A101" i="1" s="1"/>
  <c r="A106" i="1" s="1"/>
  <c r="A111" i="1" s="1"/>
  <c r="A116" i="1" s="1"/>
  <c r="A121" i="1" s="1"/>
  <c r="A126" i="1" s="1"/>
  <c r="A131" i="1" s="1"/>
  <c r="A136" i="1" s="1"/>
  <c r="A141" i="1" s="1"/>
  <c r="A146" i="1" s="1"/>
</calcChain>
</file>

<file path=xl/sharedStrings.xml><?xml version="1.0" encoding="utf-8"?>
<sst xmlns="http://schemas.openxmlformats.org/spreadsheetml/2006/main" count="353" uniqueCount="152">
  <si>
    <t>Z. ŠT.</t>
  </si>
  <si>
    <t>kos</t>
  </si>
  <si>
    <t>SKUPAJ:</t>
  </si>
  <si>
    <t xml:space="preserve">R E K A P I T U L A C I J A </t>
  </si>
  <si>
    <t>material plinovoda</t>
  </si>
  <si>
    <t>dimenzija
plinovoda</t>
  </si>
  <si>
    <t>investicija</t>
  </si>
  <si>
    <t>( m )</t>
  </si>
  <si>
    <t xml:space="preserve">POPIS MATERIALA IN DEL S PREDRAČUNOM </t>
  </si>
  <si>
    <t>GRADBENA DELA</t>
  </si>
  <si>
    <t>KOLIČINA</t>
  </si>
  <si>
    <t>ENOTA</t>
  </si>
  <si>
    <t>Zakoličba</t>
  </si>
  <si>
    <t>Kovinski stebriček</t>
  </si>
  <si>
    <t>Asfalt na pločniku - rezanje in rušenje</t>
  </si>
  <si>
    <t>Asfalt na vozišču - rezanje in rušenje</t>
  </si>
  <si>
    <t xml:space="preserve">Rezanje, rušenje in odstranitev asfalta na pločniku, z vsemi manipulacijami, z odvozom na stalno deponijo in vključno s pristojbino. 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</si>
  <si>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</si>
  <si>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</si>
  <si>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</si>
  <si>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</si>
  <si>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Zasip - posteljica / plinovodi</t>
  </si>
  <si>
    <t>Opozorilni trak</t>
  </si>
  <si>
    <t>Prehod za pešce in osebna vozila</t>
  </si>
  <si>
    <t>Zasip - obstoječi izkopani material</t>
  </si>
  <si>
    <t>AB plošča</t>
  </si>
  <si>
    <t>Postavitev in obbetoniranje litoželezne kape.</t>
  </si>
  <si>
    <t>Obbetoniranje LŽ kape</t>
  </si>
  <si>
    <t>Zavarovanje in nadzor podzemnih instalacij</t>
  </si>
  <si>
    <t>Nepredvidena dela odobrena s strani nadzora in obračunana po analizi cen v skladu s kalkulativnimi elementi.</t>
  </si>
  <si>
    <t>Rezanje, rušenje in odstranitev asfalta na vozišču, z vsemi manipulacijami, z odvozom na stalno deponijo in vključno s pristojbino.</t>
  </si>
  <si>
    <t>a) strojni izkop</t>
  </si>
  <si>
    <t>b) ročni izkop</t>
  </si>
  <si>
    <t xml:space="preserve">
OPIS POSTAVKE
</t>
  </si>
  <si>
    <t>kg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</si>
  <si>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</si>
  <si>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</si>
  <si>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</si>
  <si>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</si>
  <si>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</si>
  <si>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</si>
  <si>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</si>
  <si>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</si>
  <si>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 GRADBENA DELA</t>
  </si>
  <si>
    <t>A - GLAVNI PLINOVODI</t>
  </si>
  <si>
    <t>št.</t>
  </si>
  <si>
    <t>4.1.1</t>
  </si>
  <si>
    <t>4.1.2</t>
  </si>
  <si>
    <t>4.0</t>
  </si>
  <si>
    <t>4.1</t>
  </si>
  <si>
    <t xml:space="preserve"> PE100</t>
  </si>
  <si>
    <t>Priprava gradbišča, zarisovanje trase, določitev globin izkopa in zakoličba trase, zavarovanje zakoličbe in izdelava zakoličbenega načrta.</t>
  </si>
  <si>
    <t>Peščena površina - makedamsko vozišče</t>
  </si>
  <si>
    <t>Odstranitev peščene površine (makedamskega vozišča) debeline do 20 cm, z vsemi manipulacijami, z odvozom na stalno deponijo, vključno s pristojbino in ureditvijo v prvotno stanje. Količina spodnjega in zgornjega ustroja je upoštevana pod postavko tamponov. Izvedba po zahtevi upravljalca ceste.</t>
  </si>
  <si>
    <t>Varovanje gradbene jame proti porušitvi - opaženje</t>
  </si>
  <si>
    <t>Varovanje gradbene jame proti porušitvi - pokrivanje brežin s PVC folijo</t>
  </si>
  <si>
    <t>Obojestranskazaščita brežin gradbene jame proti porušitvi brežin v terenu III.-IV. Kategorije z PVC zaščitno folijo. Folija mora biti položena vzdolž brežine brežine in najmanj 1 m od roba izkopa.</t>
  </si>
  <si>
    <t>Vzdolžno varovanje - beton</t>
  </si>
  <si>
    <r>
      <t>Vzdolžno varovanje energetskih vodov (optični in elektro kabli, vodovod, plin) kompletno z obešanjem, podpiranjem, varovanjem ter vzpostavitvijo v prvotno stanje (</t>
    </r>
    <r>
      <rPr>
        <b/>
        <sz val="10"/>
        <rFont val="Arial"/>
        <family val="2"/>
        <charset val="238"/>
      </rPr>
      <t>obbetoniranje cevi z betonom</t>
    </r>
    <r>
      <rPr>
        <sz val="10"/>
        <rFont val="Arial"/>
        <family val="2"/>
        <charset val="238"/>
      </rPr>
      <t xml:space="preserve"> ter polaganje opozorilnega traku)</t>
    </r>
  </si>
  <si>
    <t>Prečno varovanje - pesek</t>
  </si>
  <si>
    <t xml:space="preserve">Prečno križanje in varovanje energetskih vodov (optični, telefonski in elektro kabli, vodovod,plin) kompletno z obešanjem, podpiranjem, varovanjem ter vzpostavitvijo v prvotno stanje (obsip s finim peskom ter polaganje opozorilnega traku) </t>
  </si>
  <si>
    <t>Vertikalni stik - dilaplast</t>
  </si>
  <si>
    <t>Izdelava vertikalnih stikov med starim in novim asfaltom z dilaplastom 2-4 cm debela plast pri čemer je upoštevano 1kg Dilaplasta za 12 m stika.</t>
  </si>
  <si>
    <t>Zatesnitev stika - TC trak</t>
  </si>
  <si>
    <t>Zatesnitev stika med starim in novim asfaltom z bitumenskim TC trakom 30x10 mm.</t>
  </si>
  <si>
    <t>Asfalt - vgradnja vozišče 9 cm</t>
  </si>
  <si>
    <t>vozišče: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</si>
  <si>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50/70 A3, d = 6 cm</t>
    </r>
  </si>
  <si>
    <t>Asfalt - vgradnja pločnik širine nad 2,0 m - 8 cm</t>
  </si>
  <si>
    <t>pločnik: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</si>
  <si>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70/100 A4, d = 5 cm</t>
    </r>
  </si>
  <si>
    <t>Betonski robniki - obstoječi</t>
  </si>
  <si>
    <t>Rušenje obrobe iz betonskih robnikov vseh vrst na betonski podlagi, s čiščenjem, odlaganjem na deponijo ob gradbišču in ponovna vgradnja obstoječih robnikov na betonsko podlago C 12/15 (0,05m3/m).</t>
  </si>
  <si>
    <t>Betonski robniki - novi</t>
  </si>
  <si>
    <t>Rušenje obrobe iz betonskih robnikov vseh vrst na betonski podlagi z nakladanjem na kamion in z odvozom na stalno gradbeno deponijo, vključno s pristojbino. Vgradnja novih betonskih robnikov na betonsko podlago C 12/15 (0,05 m3/m).</t>
  </si>
  <si>
    <t>Obbetoniranje pokrovov</t>
  </si>
  <si>
    <t>Postavitev pokrovov 60/60 cm ali fi 60 na novo višino nivelete asfalta, z obbetoniranjem, vsemi pomožnimi deli in materialom</t>
  </si>
  <si>
    <t>Obbetoniranje kap</t>
  </si>
  <si>
    <t>Postavitev vodovodnih ali plinskih kap na višino nivelete asfalta, z obbetoniranjem, vsemi pomožnimi deli in materialom</t>
  </si>
  <si>
    <t>Kombinirani izkop - odvoz na deponijo</t>
  </si>
  <si>
    <t>Dobava in vgradnja posteljice z dopeljanim peskom 0/4 mm za posteljico in obsip plinovoda, do višine 10 cm nad temenom cevi (po detajlu iz projekta), s planiranjem in utrjevanjem. Natančnost izdelave posteljice je +/- 1 cm.</t>
  </si>
  <si>
    <t>Zasip - tamponski material - 0/32 mm</t>
  </si>
  <si>
    <t>Zasip - tamponski material - 0/63 mm</t>
  </si>
  <si>
    <t>Dobava montažne armiranobetonske plošče iz C 12/15 za cestno kapo in postavitev na niveleto.</t>
  </si>
  <si>
    <t>PE 63x5,8</t>
  </si>
  <si>
    <t>PE 110x6,6</t>
  </si>
  <si>
    <t>Zazidava omarice - tip E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</si>
  <si>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</si>
  <si>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Nepredvidena dela</t>
  </si>
  <si>
    <t>Dobava in vgrajevanje dvoslojnega asfalta, odstranjevanje sloja tampona v debelini grobega in finega asfalta, fino planiranje in valjanje podlage, obrizg z emulzijo, obdelava stika med novim in starim asfaltom in (po potrebi) obnovitvitev horizontalne prometne signalizacije.</t>
  </si>
  <si>
    <t>asfaltbeton: vezana obrabno zaporna plast AC 8 surf B 70/100 A4, d = 3 cm</t>
  </si>
  <si>
    <t xml:space="preserve">zdelava, vzdrževanje med gradnjo in odstranitev začasnih lesenih prehodov širine 3.0 za pešce in motorna osebna vozila do nosilnosti 2000 kg, z zaščitno ograjo na obeh straneh prehoda in signalizacijo v skladu z veljavnimi predpisi. Izvajalec mora predložiti ustrezni statični izračun prehoda. </t>
  </si>
  <si>
    <t xml:space="preserve">S K U P A J - A : </t>
  </si>
  <si>
    <t xml:space="preserve">S K U P A J - C : </t>
  </si>
  <si>
    <t>OZN.</t>
  </si>
  <si>
    <t>( kos )</t>
  </si>
  <si>
    <t>število priključkov</t>
  </si>
  <si>
    <t>dolžina
plinovoda</t>
  </si>
  <si>
    <t>šifra plinovoda, ulica</t>
  </si>
  <si>
    <t>III</t>
  </si>
  <si>
    <t>II</t>
  </si>
  <si>
    <t>I</t>
  </si>
  <si>
    <t>vrednost
( EUR )</t>
  </si>
  <si>
    <t>Odstranitev kovinskega stebrička ali stojala, deponiranje ob trasi, zavarovanje pred poškodbo in ponovna postavitev.</t>
  </si>
  <si>
    <t xml:space="preserve">Zasip z obstoječim materialom do višine potrebne za končno ureditev terena, s komprimiranjem v slojih deb. 20 - 30 cm do predpisane zbitosti in planiranje površine s točnostjo +- 1.0 cm </t>
  </si>
  <si>
    <t xml:space="preserve">Dobava in vgradnja tamponskega drobljenca, zrnatosti od 0 do 32 mm za nosilni sloj, s komprimiranjem po slojih v deb. 20 - 30 cm do predpisane zbitosti in planiranje površine s točnostjo +- 1.0 cm. Vgradnja 0,40 cm pod zgornjim ustrojem ceste. </t>
  </si>
  <si>
    <t xml:space="preserve">Dobava in vgradnja gramoza za tamponsko plast, zrnatosti od 0 do 63 mm, s komprimiranjem po slojih v deb. 20 - 30 cm do predpisane zbitosti in planiranje površine s točnostjo +- 1.0 cm. </t>
  </si>
  <si>
    <t>Objekt:</t>
  </si>
  <si>
    <t xml:space="preserve">Varovanje gradbišča - ograja </t>
  </si>
  <si>
    <t>Varovanje gradbene jame po celotni dolžini izkopa z opozorilno PVC ali panelno ograjo višine 2,0 m (cca. 12 m na odprtino). Na mestih prevezav in pri gradbenih jamah, ki so odprte preko noči.</t>
  </si>
  <si>
    <t>Kombinirani izkop jarka za cevovod v terenu III-V kategorije, globine do 2,0 m z direktnim nakladanjem na kamion in odvozom na stalno deponijo, vključno s pristojbino.</t>
  </si>
  <si>
    <t>PE100</t>
  </si>
  <si>
    <t>OZNAKA</t>
  </si>
  <si>
    <t>PE 32x3,0</t>
  </si>
  <si>
    <t>priključek DN 25 (nizek tlak)
omarica dimenzije: 250x300x200 mm.</t>
  </si>
  <si>
    <t>količina</t>
  </si>
  <si>
    <t>dolžine</t>
  </si>
  <si>
    <t>m</t>
  </si>
  <si>
    <t xml:space="preserve"> </t>
  </si>
  <si>
    <t>Izdelava in zazidava utora v zunanjem zidu za jekleni priključek in izdelava odprtine za omarico za glavno plinsko zaprono pipo po priloženi skici. Po končanih delih vzpostavitev zunanje fasade oz. zidu v prvotno stanje.</t>
  </si>
  <si>
    <r>
      <t xml:space="preserve">Ročno - strojni izkop in </t>
    </r>
    <r>
      <rPr>
        <b/>
        <u/>
        <sz val="10"/>
        <rFont val="Arial"/>
        <family val="2"/>
        <charset val="238"/>
      </rPr>
      <t>zasip z izkopanim materialom</t>
    </r>
  </si>
  <si>
    <t>Izvedba izkopa trase priključka s profilom izkopa globina 0,8 m širine dna jarka 0,2 m z izkopnim kotom 80⁰, izkop med instalacijami, planiranje dna jarka, odlaganjem materiala na rob jarka. Zasip trase priključka nad izvedenim obsipom cevi z izkopanim materialom  do višine končne ureditve terena in komprimiranjem v slojih deb. 20 - 30 cm do predpisane zbitosti. Planiranje površine s točnostjo +- 1.0 cm  (vključeno v ceno na meter trase).</t>
  </si>
  <si>
    <r>
      <t xml:space="preserve">Ročno - strojni izkop in </t>
    </r>
    <r>
      <rPr>
        <b/>
        <u/>
        <sz val="10"/>
        <rFont val="Arial"/>
        <family val="2"/>
        <charset val="238"/>
      </rPr>
      <t>zasip z novim materialom</t>
    </r>
  </si>
  <si>
    <t xml:space="preserve">Izvedba izkopa trase priključka s profilom izkopa globine 0,8 m, širine dna jarka 0,2 m z izkopnim kotom 80⁰, planiranje dna jarka, nalaganjem materiala na kamjon in odvozom na trajno deponijo s plačilom takse. Zasip trase priključka nad izvedenim obsipom cevi do višine pred končno ureditvijo z novim materialom in komprimiranjem v slojih deb. 20 - 30 cm do predpisane zbitosti. Planiranje površine s točnostjo +- 1.0 cm  (vključeno v ceno na meter trase) </t>
  </si>
  <si>
    <t xml:space="preserve">Izkop trase v javni površini z nalaganjem materiala na kamion in odvozom na stalno trajno deponijo s plačilom takse. Dobava in vgradnja posteljice z peskom 0/4 mm in obsip priključnega plinovoda, do višine 10 cm nad temenom cevi v celotni dolžini priključka. Natančnost izdelave posteljice je +/- 1 cm.  Zasip trase priključka nad posteljico do višine pred končno ureditvijo z novim materialom (v javni površini) in komprimiranjem v slojih deb. 20 - 30 cm do predpisane zbitosti in planiranje površine s točnostjo +/- 1.0 cm  (vključeno v ceno na meter trase) Dobava in polaganje opozorilnega PVC traku, rumene barve z oznako POZOR PLINOVOD po celotni dolžini priključka. </t>
  </si>
  <si>
    <t>PRIKLJUČEK - SON PE 32
 (v javni površini)</t>
  </si>
  <si>
    <t>PRIKLJUČEK - SON PE 32</t>
  </si>
  <si>
    <t>PLINSKI PRIKLJUČKI - SON PE 32</t>
  </si>
  <si>
    <t>Izvedba priključka v javni površini  - kot SON PE 32</t>
  </si>
  <si>
    <t>Obojestranska zaščita brežin gradbene jame proti porušitvi brežin v terenu III.-V. Kategorije z razpiranjem oz. ustreznim postokom varovanja. Izdelava, montaža in demontaža dvostranskega opaža iz gladkih plošč in desk.</t>
  </si>
  <si>
    <t xml:space="preserve">S K U P A J  SON PE 32  : </t>
  </si>
  <si>
    <t>GRADNJA SISTEMSKEGA POVEZAVE PE 110, ULICA DRAGA - ULICA POD HRIBOM</t>
  </si>
  <si>
    <t>B - PLINSKI PRIKLJUČKI -  SON PE 32</t>
  </si>
  <si>
    <t>C - SKUPINSKI PLINSKI PRIKLJUČEK</t>
  </si>
  <si>
    <t>SKUPAJ  A + B + C</t>
  </si>
  <si>
    <t>4.1.3</t>
  </si>
  <si>
    <t>4.1.4</t>
  </si>
  <si>
    <t>N 10201, PE 110x6,6</t>
  </si>
  <si>
    <t xml:space="preserve">PLINOVOD N-10201, PE 160x9,5 </t>
  </si>
  <si>
    <t>POD HRIBOM; DRAGA</t>
  </si>
  <si>
    <t>SP 10256</t>
  </si>
  <si>
    <t>SP 10255 - samo odcep</t>
  </si>
  <si>
    <t>SKUPINSKI PLINSKI PRIKLJUČEK SP-10256, PE 63x5,8</t>
  </si>
  <si>
    <t>SKUPINSKI PLINSKI PRIKLJUČEK SP-10255, PE 63x5,8 - SAMO ODCEP</t>
  </si>
  <si>
    <t xml:space="preserve">B - PLINSKI PRIKLJUČKI - SON PE 32 </t>
  </si>
  <si>
    <t>R  E K A P I T U L A C I J A</t>
  </si>
  <si>
    <t>zap. št.</t>
  </si>
  <si>
    <t>OBJEKT</t>
  </si>
  <si>
    <t>vrednost                                               ( v EUR )</t>
  </si>
  <si>
    <t>S K U P A J :</t>
  </si>
  <si>
    <t>brez davka na dodano vrednost</t>
  </si>
  <si>
    <t>Podpis odgovorne osebe ponudnika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</si>
</sst>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SIT&quot;_-;\-* #,##0.00\ &quot;SIT&quot;_-;_-* &quot;-&quot;??\ &quot;SIT&quot;_-;_-@_-"/>
    <numFmt numFmtId="165" formatCode=";;;"/>
  </numFmts>
  <fonts count="20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  <font>
      <sz val="11"/>
      <name val="Calibri"/>
      <family val="2"/>
      <charset val="238"/>
    </font>
    <font>
      <b/>
      <u/>
      <sz val="20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</borders>
  <cellStyleXfs count="1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 applyNumberForma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</cellStyleXfs>
  <cellXfs count="184">
    <xf numFmtId="0" fontId="0" fillId="0" borderId="0" xfId="0"/>
    <xf numFmtId="0" fontId="3" fillId="0" borderId="0" xfId="0" applyFont="1" applyFill="1" applyProtection="1"/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left" vertical="top" wrapText="1"/>
    </xf>
    <xf numFmtId="4" fontId="4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horizontal="left" vertical="center"/>
    </xf>
    <xf numFmtId="4" fontId="3" fillId="0" borderId="6" xfId="2" applyNumberFormat="1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horizontal="left"/>
    </xf>
    <xf numFmtId="0" fontId="4" fillId="3" borderId="6" xfId="13" applyFont="1" applyFill="1" applyBorder="1" applyAlignment="1" applyProtection="1">
      <alignment horizontal="center" vertical="center"/>
    </xf>
    <xf numFmtId="0" fontId="4" fillId="0" borderId="6" xfId="13" applyFont="1" applyBorder="1" applyAlignment="1" applyProtection="1">
      <alignment horizontal="center" vertical="center"/>
    </xf>
    <xf numFmtId="4" fontId="4" fillId="0" borderId="6" xfId="13" applyNumberFormat="1" applyFont="1" applyBorder="1" applyAlignment="1" applyProtection="1">
      <alignment horizontal="right" vertical="center"/>
    </xf>
    <xf numFmtId="0" fontId="4" fillId="0" borderId="6" xfId="13" applyFont="1" applyFill="1" applyBorder="1" applyAlignment="1" applyProtection="1">
      <alignment horizontal="center" vertical="center"/>
    </xf>
    <xf numFmtId="4" fontId="4" fillId="0" borderId="6" xfId="13" applyNumberFormat="1" applyFont="1" applyFill="1" applyBorder="1" applyAlignment="1" applyProtection="1">
      <alignment horizontal="right" vertical="center"/>
    </xf>
    <xf numFmtId="4" fontId="4" fillId="0" borderId="0" xfId="2" applyNumberFormat="1" applyFont="1" applyFill="1" applyBorder="1" applyAlignment="1" applyProtection="1">
      <alignment horizontal="right"/>
    </xf>
    <xf numFmtId="0" fontId="4" fillId="0" borderId="11" xfId="13" applyFont="1" applyBorder="1" applyAlignment="1" applyProtection="1">
      <alignment horizontal="center" vertical="center"/>
    </xf>
    <xf numFmtId="0" fontId="4" fillId="0" borderId="11" xfId="13" applyFont="1" applyBorder="1" applyAlignment="1" applyProtection="1">
      <alignment vertical="center" wrapText="1"/>
    </xf>
    <xf numFmtId="0" fontId="3" fillId="0" borderId="11" xfId="13" applyFont="1" applyBorder="1" applyAlignment="1" applyProtection="1">
      <alignment vertical="center" wrapText="1"/>
    </xf>
    <xf numFmtId="4" fontId="4" fillId="0" borderId="11" xfId="13" applyNumberFormat="1" applyFont="1" applyBorder="1" applyAlignment="1" applyProtection="1">
      <alignment horizontal="right" vertical="center"/>
    </xf>
    <xf numFmtId="0" fontId="4" fillId="0" borderId="12" xfId="0" applyFont="1" applyFill="1" applyBorder="1" applyAlignment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vertical="center"/>
    </xf>
    <xf numFmtId="0" fontId="3" fillId="0" borderId="6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4" fillId="0" borderId="0" xfId="0" applyFont="1" applyFill="1" applyBorder="1" applyProtection="1"/>
    <xf numFmtId="0" fontId="5" fillId="0" borderId="0" xfId="0" applyFont="1" applyFill="1" applyBorder="1" applyProtection="1"/>
    <xf numFmtId="0" fontId="9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horizontal="centerContinuous" vertical="top"/>
    </xf>
    <xf numFmtId="4" fontId="6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" fontId="6" fillId="0" borderId="2" xfId="0" applyNumberFormat="1" applyFont="1" applyBorder="1" applyAlignment="1" applyProtection="1">
      <alignment horizontal="right" vertical="top"/>
    </xf>
    <xf numFmtId="0" fontId="3" fillId="0" borderId="0" xfId="0" applyFont="1" applyFill="1" applyAlignment="1" applyProtection="1">
      <alignment horizontal="right"/>
    </xf>
    <xf numFmtId="2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4" fontId="3" fillId="0" borderId="0" xfId="0" applyNumberFormat="1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4" fillId="0" borderId="3" xfId="0" applyNumberFormat="1" applyFont="1" applyFill="1" applyBorder="1" applyAlignment="1" applyProtection="1">
      <alignment horizontal="right" vertical="top"/>
    </xf>
    <xf numFmtId="4" fontId="3" fillId="0" borderId="16" xfId="0" applyNumberFormat="1" applyFont="1" applyFill="1" applyBorder="1" applyAlignment="1" applyProtection="1">
      <alignment horizontal="right"/>
      <protection locked="0"/>
    </xf>
    <xf numFmtId="4" fontId="3" fillId="0" borderId="16" xfId="0" applyNumberFormat="1" applyFont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4" fontId="3" fillId="0" borderId="2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2" fontId="3" fillId="0" borderId="2" xfId="0" applyNumberFormat="1" applyFont="1" applyFill="1" applyBorder="1" applyAlignment="1" applyProtection="1">
      <alignment horizontal="right"/>
    </xf>
    <xf numFmtId="0" fontId="3" fillId="0" borderId="0" xfId="9" applyFont="1" applyFill="1" applyBorder="1" applyAlignment="1" applyProtection="1">
      <alignment horizontal="left" vertical="top" wrapText="1"/>
    </xf>
    <xf numFmtId="4" fontId="6" fillId="0" borderId="0" xfId="0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/>
    </xf>
    <xf numFmtId="9" fontId="3" fillId="0" borderId="0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/>
    </xf>
    <xf numFmtId="0" fontId="4" fillId="0" borderId="3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vertical="top"/>
    </xf>
    <xf numFmtId="0" fontId="3" fillId="0" borderId="2" xfId="0" applyFont="1" applyFill="1" applyBorder="1" applyAlignment="1" applyProtection="1">
      <alignment horizontal="right" vertical="top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0" fontId="4" fillId="0" borderId="0" xfId="4" applyFont="1" applyFill="1" applyBorder="1" applyAlignment="1" applyProtection="1">
      <alignment horizontal="left" vertical="top"/>
    </xf>
    <xf numFmtId="0" fontId="4" fillId="0" borderId="0" xfId="6" applyFont="1" applyFill="1" applyBorder="1" applyAlignment="1" applyProtection="1">
      <alignment horizontal="left" vertical="top"/>
    </xf>
    <xf numFmtId="0" fontId="3" fillId="0" borderId="0" xfId="6" applyFont="1" applyFill="1" applyBorder="1" applyAlignment="1" applyProtection="1">
      <alignment horizontal="left" vertical="top" wrapText="1"/>
    </xf>
    <xf numFmtId="0" fontId="3" fillId="0" borderId="1" xfId="6" applyFont="1" applyFill="1" applyBorder="1" applyAlignment="1" applyProtection="1">
      <alignment horizontal="left" vertical="top" wrapText="1"/>
    </xf>
    <xf numFmtId="0" fontId="4" fillId="0" borderId="0" xfId="9" applyFont="1" applyFill="1" applyBorder="1" applyAlignment="1" applyProtection="1">
      <alignment horizontal="left" vertical="top"/>
    </xf>
    <xf numFmtId="0" fontId="4" fillId="0" borderId="0" xfId="1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right"/>
    </xf>
    <xf numFmtId="9" fontId="3" fillId="0" borderId="1" xfId="0" applyNumberFormat="1" applyFont="1" applyFill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/>
    </xf>
    <xf numFmtId="0" fontId="4" fillId="0" borderId="2" xfId="0" applyFont="1" applyFill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4" fillId="0" borderId="1" xfId="0" applyFont="1" applyFill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right" vertical="top"/>
    </xf>
    <xf numFmtId="0" fontId="3" fillId="0" borderId="1" xfId="0" applyFont="1" applyBorder="1" applyAlignment="1" applyProtection="1">
      <alignment vertical="top"/>
    </xf>
    <xf numFmtId="49" fontId="4" fillId="0" borderId="17" xfId="0" applyNumberFormat="1" applyFont="1" applyBorder="1" applyAlignment="1" applyProtection="1">
      <alignment horizontal="center" vertical="center" textRotation="90"/>
    </xf>
    <xf numFmtId="0" fontId="4" fillId="0" borderId="17" xfId="0" applyFont="1" applyBorder="1" applyAlignment="1" applyProtection="1">
      <alignment horizontal="center" vertical="top" wrapText="1"/>
    </xf>
    <xf numFmtId="0" fontId="4" fillId="0" borderId="17" xfId="0" applyFont="1" applyBorder="1" applyAlignment="1" applyProtection="1">
      <alignment horizontal="center" vertical="center" textRotation="90"/>
    </xf>
    <xf numFmtId="4" fontId="4" fillId="0" borderId="17" xfId="0" applyNumberFormat="1" applyFont="1" applyBorder="1" applyAlignment="1" applyProtection="1">
      <alignment horizontal="right" vertical="center" textRotation="90" wrapText="1"/>
    </xf>
    <xf numFmtId="0" fontId="3" fillId="0" borderId="0" xfId="0" applyFont="1" applyFill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right" vertical="top"/>
    </xf>
    <xf numFmtId="0" fontId="3" fillId="0" borderId="0" xfId="0" applyFont="1" applyFill="1" applyBorder="1" applyAlignment="1" applyProtection="1">
      <alignment horizontal="center" vertical="top"/>
    </xf>
    <xf numFmtId="4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Font="1" applyAlignment="1" applyProtection="1">
      <alignment horizontal="left" vertical="top" wrapText="1"/>
    </xf>
    <xf numFmtId="0" fontId="3" fillId="0" borderId="5" xfId="0" applyFont="1" applyFill="1" applyBorder="1" applyAlignment="1" applyProtection="1">
      <alignment horizontal="center" vertical="center"/>
    </xf>
    <xf numFmtId="4" fontId="3" fillId="0" borderId="5" xfId="2" applyNumberFormat="1" applyFont="1" applyFill="1" applyBorder="1" applyAlignment="1" applyProtection="1">
      <alignment horizontal="right" vertical="center"/>
    </xf>
    <xf numFmtId="1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right" vertical="top"/>
    </xf>
    <xf numFmtId="0" fontId="3" fillId="0" borderId="1" xfId="0" applyFont="1" applyBorder="1" applyAlignment="1" applyProtection="1">
      <alignment horizontal="left" vertical="top"/>
    </xf>
    <xf numFmtId="0" fontId="3" fillId="0" borderId="6" xfId="0" applyFont="1" applyFill="1" applyBorder="1" applyAlignment="1" applyProtection="1">
      <alignment horizontal="center" vertical="center" wrapText="1"/>
    </xf>
    <xf numFmtId="4" fontId="4" fillId="0" borderId="6" xfId="2" applyNumberFormat="1" applyFont="1" applyFill="1" applyBorder="1" applyAlignment="1" applyProtection="1">
      <alignment horizontal="center"/>
    </xf>
    <xf numFmtId="4" fontId="3" fillId="0" borderId="6" xfId="2" applyNumberFormat="1" applyFont="1" applyFill="1" applyBorder="1" applyAlignment="1" applyProtection="1">
      <alignment horizontal="center" vertical="center"/>
    </xf>
    <xf numFmtId="4" fontId="3" fillId="0" borderId="5" xfId="2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top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/>
    </xf>
    <xf numFmtId="0" fontId="4" fillId="3" borderId="6" xfId="13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/>
    </xf>
    <xf numFmtId="4" fontId="3" fillId="0" borderId="16" xfId="0" applyNumberFormat="1" applyFont="1" applyFill="1" applyBorder="1" applyAlignment="1" applyProtection="1">
      <alignment horizontal="right"/>
    </xf>
    <xf numFmtId="4" fontId="6" fillId="0" borderId="2" xfId="0" applyNumberFormat="1" applyFont="1" applyFill="1" applyBorder="1" applyAlignment="1" applyProtection="1">
      <alignment horizontal="right" vertical="top"/>
    </xf>
    <xf numFmtId="4" fontId="6" fillId="0" borderId="0" xfId="0" applyNumberFormat="1" applyFont="1" applyBorder="1" applyAlignment="1" applyProtection="1">
      <alignment horizontal="right" vertical="top"/>
    </xf>
    <xf numFmtId="0" fontId="14" fillId="0" borderId="0" xfId="0" applyFont="1" applyAlignment="1" applyProtection="1">
      <alignment wrapText="1"/>
    </xf>
    <xf numFmtId="0" fontId="0" fillId="0" borderId="0" xfId="0" applyProtection="1"/>
    <xf numFmtId="0" fontId="14" fillId="0" borderId="0" xfId="0" applyFont="1" applyAlignment="1" applyProtection="1">
      <alignment vertical="center" wrapText="1"/>
    </xf>
    <xf numFmtId="0" fontId="16" fillId="0" borderId="18" xfId="0" applyFont="1" applyBorder="1" applyAlignment="1" applyProtection="1">
      <alignment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4" fontId="5" fillId="0" borderId="23" xfId="0" applyNumberFormat="1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 wrapText="1"/>
    </xf>
    <xf numFmtId="0" fontId="14" fillId="0" borderId="0" xfId="0" applyFont="1" applyBorder="1" applyProtection="1"/>
    <xf numFmtId="4" fontId="9" fillId="0" borderId="25" xfId="0" applyNumberFormat="1" applyFont="1" applyBorder="1" applyAlignment="1" applyProtection="1">
      <alignment horizontal="center" vertical="center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27" xfId="0" applyFont="1" applyBorder="1" applyAlignment="1" applyProtection="1">
      <alignment vertical="center"/>
    </xf>
    <xf numFmtId="0" fontId="9" fillId="0" borderId="28" xfId="0" applyFont="1" applyBorder="1" applyAlignment="1" applyProtection="1">
      <alignment vertical="center"/>
    </xf>
    <xf numFmtId="0" fontId="14" fillId="0" borderId="0" xfId="0" applyFont="1" applyProtection="1"/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3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vertical="center" wrapText="1"/>
    </xf>
    <xf numFmtId="0" fontId="17" fillId="0" borderId="19" xfId="0" applyFont="1" applyBorder="1" applyAlignment="1" applyProtection="1">
      <alignment vertical="center" wrapText="1"/>
    </xf>
    <xf numFmtId="0" fontId="17" fillId="0" borderId="20" xfId="0" applyFont="1" applyBorder="1" applyAlignment="1" applyProtection="1">
      <alignment vertical="center" wrapText="1"/>
    </xf>
    <xf numFmtId="0" fontId="9" fillId="0" borderId="29" xfId="0" applyFont="1" applyBorder="1" applyAlignment="1" applyProtection="1">
      <alignment vertical="center"/>
    </xf>
    <xf numFmtId="0" fontId="18" fillId="0" borderId="27" xfId="0" applyFont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right"/>
    </xf>
    <xf numFmtId="0" fontId="4" fillId="3" borderId="6" xfId="13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3" fillId="0" borderId="7" xfId="0" applyFont="1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 wrapText="1"/>
    </xf>
    <xf numFmtId="0" fontId="4" fillId="0" borderId="6" xfId="13" applyFont="1" applyBorder="1" applyAlignment="1" applyProtection="1">
      <alignment horizontal="left"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/>
    </xf>
  </cellXfs>
  <cellStyles count="15">
    <cellStyle name="Navadno" xfId="0" builtinId="0"/>
    <cellStyle name="Navadno 15" xfId="3"/>
    <cellStyle name="Navadno 16" xfId="4"/>
    <cellStyle name="Navadno 2 50" xfId="5"/>
    <cellStyle name="Navadno 49" xfId="6"/>
    <cellStyle name="Navadno 50" xfId="7"/>
    <cellStyle name="Navadno 51" xfId="11"/>
    <cellStyle name="Navadno 52" xfId="9"/>
    <cellStyle name="Navadno 53" xfId="10"/>
    <cellStyle name="Navadno 54" xfId="8"/>
    <cellStyle name="Navadno_POPIS DEL ZA GRADBENA DELA ILOVICA1" xfId="13"/>
    <cellStyle name="Normal_N36023 (2)" xfId="1"/>
    <cellStyle name="Pojasnjevalno besedilo 2" xfId="12"/>
    <cellStyle name="Valuta" xfId="2" builtinId="4"/>
    <cellStyle name="Valuta 2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D_KOZARJE\mapa_05\popis_podboj\Kozarje_popis_Strojni_JPE_PGD_09112007_podbo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trojniki\PLIN\JPE%20LJUBLJANA\plin_JPE_RV%2033_8089\00_04_05_09_PZI_8089\05_01_Strojne_instalacije_in_strojna_oprema\PZI_RV33_POPI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a.pleho/STARI_C/KalWin/Predrac/RTP%20LO&#268;NA/EXCELTXT/REEL34-6X0130-popis%20DZ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N_31260"/>
      <sheetName val="N_31262"/>
      <sheetName val="N_31361"/>
      <sheetName val="N_31363"/>
      <sheetName val="N_40062"/>
      <sheetName val="N_40063"/>
      <sheetName val="N_40065"/>
      <sheetName val="N_40066"/>
      <sheetName val="N_40068"/>
      <sheetName val="N_40067"/>
      <sheetName val="N_40069 "/>
      <sheetName val="N_40070"/>
      <sheetName val="P"/>
      <sheetName val="REK"/>
      <sheetName val="HPR_SD_stara verzija"/>
    </sheetNames>
    <sheetDataSet>
      <sheetData sheetId="0">
        <row r="16">
          <cell r="B16">
            <v>1.2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ARMATURA"/>
      <sheetName val="MATERIAL"/>
      <sheetName val="REKAPITULACIJA"/>
    </sheetNames>
    <sheetDataSet>
      <sheetData sheetId="0" refreshError="1">
        <row r="14">
          <cell r="B14">
            <v>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upna rekapitulacija-gr.del"/>
      <sheetName val="1.plato"/>
      <sheetName val="2.komandna stavba"/>
      <sheetName val="3.temelj TR1"/>
      <sheetName val="4.temelj TR2"/>
      <sheetName val="5.tem.portala in podstavkov VN "/>
      <sheetName val="6.jeklene konstrukcije"/>
      <sheetName val="7.kabelska kanalizacija"/>
      <sheetName val="8. 110 kV DV"/>
      <sheetName val="9.ozemljit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11">
          <cell r="F111">
            <v>0</v>
          </cell>
        </row>
        <row r="127">
          <cell r="F127">
            <v>0</v>
          </cell>
        </row>
        <row r="151">
          <cell r="F151">
            <v>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zoomScaleSheetLayoutView="100" workbookViewId="0">
      <selection activeCell="F5" sqref="E5:F5"/>
    </sheetView>
  </sheetViews>
  <sheetFormatPr defaultRowHeight="12.75" x14ac:dyDescent="0.2"/>
  <cols>
    <col min="1" max="1" width="8" style="152" customWidth="1"/>
    <col min="2" max="4" width="9.140625" style="136"/>
    <col min="5" max="5" width="23.5703125" style="136" customWidth="1"/>
    <col min="6" max="6" width="24.42578125" style="136" customWidth="1"/>
    <col min="7" max="16384" width="9.140625" style="136"/>
  </cols>
  <sheetData>
    <row r="1" spans="1:6" ht="26.25" customHeight="1" x14ac:dyDescent="0.25">
      <c r="A1" s="135"/>
      <c r="B1" s="155" t="s">
        <v>145</v>
      </c>
      <c r="C1" s="155"/>
      <c r="D1" s="155"/>
      <c r="E1" s="155"/>
      <c r="F1" s="155"/>
    </row>
    <row r="2" spans="1:6" ht="10.5" customHeight="1" thickBot="1" x14ac:dyDescent="0.3">
      <c r="A2" s="135"/>
      <c r="B2" s="137"/>
      <c r="C2" s="137"/>
      <c r="D2" s="137"/>
      <c r="E2" s="137"/>
      <c r="F2" s="137"/>
    </row>
    <row r="3" spans="1:6" ht="43.5" customHeight="1" thickBot="1" x14ac:dyDescent="0.25">
      <c r="A3" s="138" t="s">
        <v>146</v>
      </c>
      <c r="B3" s="156" t="s">
        <v>147</v>
      </c>
      <c r="C3" s="157"/>
      <c r="D3" s="157"/>
      <c r="E3" s="158"/>
      <c r="F3" s="139" t="s">
        <v>148</v>
      </c>
    </row>
    <row r="4" spans="1:6" ht="52.5" customHeight="1" thickBot="1" x14ac:dyDescent="0.25">
      <c r="A4" s="140">
        <v>1</v>
      </c>
      <c r="B4" s="159" t="s">
        <v>131</v>
      </c>
      <c r="C4" s="160"/>
      <c r="D4" s="160"/>
      <c r="E4" s="161"/>
      <c r="F4" s="141">
        <f>SUM('Rekapitulacija_Pod hribom'!G11)</f>
        <v>0</v>
      </c>
    </row>
    <row r="5" spans="1:6" ht="28.5" customHeight="1" x14ac:dyDescent="0.25">
      <c r="A5" s="142"/>
      <c r="B5" s="162" t="s">
        <v>149</v>
      </c>
      <c r="C5" s="162"/>
      <c r="D5" s="143"/>
      <c r="E5" s="143"/>
      <c r="F5" s="144">
        <f>SUM(F4)</f>
        <v>0</v>
      </c>
    </row>
    <row r="6" spans="1:6" ht="15.75" customHeight="1" thickBot="1" x14ac:dyDescent="0.25">
      <c r="A6" s="145"/>
      <c r="B6" s="163" t="s">
        <v>150</v>
      </c>
      <c r="C6" s="163"/>
      <c r="D6" s="163"/>
      <c r="E6" s="146"/>
      <c r="F6" s="147"/>
    </row>
    <row r="7" spans="1:6" ht="15" x14ac:dyDescent="0.25">
      <c r="A7" s="135"/>
      <c r="B7" s="148"/>
      <c r="C7" s="148"/>
      <c r="D7" s="148"/>
      <c r="E7" s="148"/>
      <c r="F7" s="148"/>
    </row>
    <row r="8" spans="1:6" ht="33" customHeight="1" x14ac:dyDescent="0.25">
      <c r="A8" s="135"/>
      <c r="B8" s="148"/>
      <c r="C8" s="148"/>
      <c r="D8" s="148"/>
      <c r="E8" s="148"/>
      <c r="F8" s="148"/>
    </row>
    <row r="9" spans="1:6" ht="15" x14ac:dyDescent="0.25">
      <c r="A9" s="135"/>
      <c r="B9" s="154" t="s">
        <v>151</v>
      </c>
      <c r="C9" s="154"/>
      <c r="D9" s="154"/>
      <c r="E9" s="154"/>
      <c r="F9" s="149"/>
    </row>
    <row r="10" spans="1:6" x14ac:dyDescent="0.2">
      <c r="A10" s="150"/>
      <c r="B10" s="151"/>
      <c r="C10" s="151"/>
      <c r="D10" s="151"/>
      <c r="E10" s="151"/>
      <c r="F10" s="151"/>
    </row>
    <row r="11" spans="1:6" x14ac:dyDescent="0.2">
      <c r="A11" s="150"/>
      <c r="B11" s="151"/>
      <c r="C11" s="151"/>
      <c r="D11" s="151"/>
      <c r="E11" s="151"/>
      <c r="F11" s="151"/>
    </row>
  </sheetData>
  <sheetProtection algorithmName="SHA-512" hashValue="yMXDHtjUmGuU2sxIkm0iEVL3BYwSVE5PyYkUcurAIS2lJEJepSuO5qUTzXQccXyt4D9tNe9JrxEJv3WRIbTezA==" saltValue="ArAVtFTox/WhzIKhI0rzfw==" spinCount="100000" sheet="1" objects="1" scenarios="1"/>
  <mergeCells count="6">
    <mergeCell ref="B9:E9"/>
    <mergeCell ref="B1:F1"/>
    <mergeCell ref="B3:E3"/>
    <mergeCell ref="B4:E4"/>
    <mergeCell ref="B5:C5"/>
    <mergeCell ref="B6:D6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</oddHeader>
    <oddFooter>&amp;C&amp;"Arial,Navadno"&amp;9&amp;P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topLeftCell="A4" zoomScaleNormal="100" zoomScaleSheetLayoutView="100" workbookViewId="0">
      <selection activeCell="L22" sqref="L22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27.42578125" style="1" customWidth="1"/>
    <col min="4" max="4" width="10" style="1" customWidth="1"/>
    <col min="5" max="5" width="11.140625" style="1" bestFit="1" customWidth="1"/>
    <col min="6" max="6" width="10.85546875" style="1" customWidth="1"/>
    <col min="7" max="7" width="16.42578125" style="20" bestFit="1" customWidth="1"/>
    <col min="8" max="16384" width="8.85546875" style="1"/>
  </cols>
  <sheetData>
    <row r="1" spans="1:7" ht="27" customHeight="1" x14ac:dyDescent="0.2">
      <c r="A1" s="28" t="s">
        <v>3</v>
      </c>
      <c r="B1" s="28"/>
      <c r="C1" s="28"/>
      <c r="D1" s="28"/>
      <c r="E1" s="28"/>
      <c r="F1" s="28"/>
      <c r="G1" s="28"/>
    </row>
    <row r="2" spans="1:7" ht="15" customHeight="1" x14ac:dyDescent="0.2">
      <c r="A2" s="178" t="s">
        <v>107</v>
      </c>
      <c r="B2" s="178"/>
      <c r="C2" s="178"/>
      <c r="D2" s="178"/>
      <c r="E2" s="178"/>
      <c r="F2" s="178"/>
      <c r="G2" s="178"/>
    </row>
    <row r="3" spans="1:7" ht="15" customHeight="1" x14ac:dyDescent="0.2">
      <c r="A3" s="179" t="s">
        <v>131</v>
      </c>
      <c r="B3" s="178"/>
      <c r="C3" s="178"/>
      <c r="D3" s="178"/>
      <c r="E3" s="178"/>
      <c r="F3" s="178"/>
      <c r="G3" s="178"/>
    </row>
    <row r="4" spans="1:7" ht="15" customHeight="1" x14ac:dyDescent="0.2">
      <c r="A4" s="178"/>
      <c r="B4" s="178"/>
      <c r="C4" s="178"/>
      <c r="D4" s="178"/>
      <c r="E4" s="178"/>
      <c r="F4" s="178"/>
      <c r="G4" s="178"/>
    </row>
    <row r="5" spans="1:7" ht="25.5" x14ac:dyDescent="0.2">
      <c r="A5" s="9" t="s">
        <v>94</v>
      </c>
      <c r="B5" s="171" t="s">
        <v>9</v>
      </c>
      <c r="C5" s="171"/>
      <c r="D5" s="171"/>
      <c r="E5" s="171"/>
      <c r="F5" s="171"/>
      <c r="G5" s="130" t="s">
        <v>102</v>
      </c>
    </row>
    <row r="6" spans="1:7" ht="12.95" customHeight="1" x14ac:dyDescent="0.2">
      <c r="A6" s="10"/>
      <c r="B6" s="127"/>
      <c r="C6" s="128"/>
      <c r="D6" s="128"/>
      <c r="E6" s="128"/>
      <c r="F6" s="129"/>
      <c r="G6" s="13"/>
    </row>
    <row r="7" spans="1:7" ht="12.95" customHeight="1" x14ac:dyDescent="0.2">
      <c r="A7" s="10" t="s">
        <v>101</v>
      </c>
      <c r="B7" s="180" t="s">
        <v>44</v>
      </c>
      <c r="C7" s="180"/>
      <c r="D7" s="180"/>
      <c r="E7" s="180"/>
      <c r="F7" s="180"/>
      <c r="G7" s="11">
        <f>+G21</f>
        <v>0</v>
      </c>
    </row>
    <row r="8" spans="1:7" ht="12.95" customHeight="1" x14ac:dyDescent="0.2">
      <c r="A8" s="12" t="s">
        <v>100</v>
      </c>
      <c r="B8" s="181" t="s">
        <v>132</v>
      </c>
      <c r="C8" s="182"/>
      <c r="D8" s="182"/>
      <c r="E8" s="182"/>
      <c r="F8" s="182"/>
      <c r="G8" s="11">
        <f>+G30</f>
        <v>0</v>
      </c>
    </row>
    <row r="9" spans="1:7" ht="12.95" customHeight="1" x14ac:dyDescent="0.2">
      <c r="A9" s="12" t="s">
        <v>99</v>
      </c>
      <c r="B9" s="181" t="s">
        <v>133</v>
      </c>
      <c r="C9" s="182"/>
      <c r="D9" s="182"/>
      <c r="E9" s="182"/>
      <c r="F9" s="182"/>
      <c r="G9" s="11">
        <f>+G40</f>
        <v>0</v>
      </c>
    </row>
    <row r="10" spans="1:7" ht="12.95" customHeight="1" x14ac:dyDescent="0.2">
      <c r="A10" s="12"/>
      <c r="B10" s="181"/>
      <c r="C10" s="182"/>
      <c r="D10" s="182"/>
      <c r="E10" s="182"/>
      <c r="F10" s="182"/>
      <c r="G10" s="11"/>
    </row>
    <row r="11" spans="1:7" ht="12.95" customHeight="1" x14ac:dyDescent="0.2">
      <c r="A11" s="12"/>
      <c r="B11" s="181" t="s">
        <v>134</v>
      </c>
      <c r="C11" s="182"/>
      <c r="D11" s="182"/>
      <c r="E11" s="182"/>
      <c r="F11" s="183"/>
      <c r="G11" s="13">
        <f>+SUM(G7:G9)</f>
        <v>0</v>
      </c>
    </row>
    <row r="12" spans="1:7" ht="12.95" customHeight="1" x14ac:dyDescent="0.2">
      <c r="A12" s="12"/>
      <c r="B12" s="127"/>
      <c r="C12" s="128"/>
      <c r="D12" s="128"/>
      <c r="E12" s="128"/>
      <c r="F12" s="128"/>
      <c r="G12" s="11"/>
    </row>
    <row r="13" spans="1:7" ht="13.5" thickBot="1" x14ac:dyDescent="0.25">
      <c r="A13" s="15"/>
      <c r="B13" s="16"/>
      <c r="C13" s="17"/>
      <c r="D13" s="17"/>
      <c r="E13" s="17"/>
      <c r="F13" s="17"/>
      <c r="G13" s="18"/>
    </row>
    <row r="14" spans="1:7" x14ac:dyDescent="0.2">
      <c r="A14" s="19"/>
      <c r="B14" s="19"/>
      <c r="C14" s="19"/>
      <c r="D14" s="19"/>
      <c r="E14" s="19"/>
      <c r="F14" s="19"/>
      <c r="G14" s="19"/>
    </row>
    <row r="15" spans="1:7" ht="15.75" x14ac:dyDescent="0.25">
      <c r="A15" s="27" t="s">
        <v>43</v>
      </c>
      <c r="B15" s="25"/>
      <c r="C15" s="26"/>
      <c r="D15" s="26"/>
      <c r="E15" s="25"/>
      <c r="F15" s="25"/>
      <c r="G15" s="24"/>
    </row>
    <row r="16" spans="1:7" x14ac:dyDescent="0.2">
      <c r="A16" s="175" t="s">
        <v>44</v>
      </c>
      <c r="B16" s="176"/>
      <c r="C16" s="176"/>
      <c r="D16" s="176"/>
      <c r="E16" s="176"/>
      <c r="F16" s="176"/>
      <c r="G16" s="177"/>
    </row>
    <row r="17" spans="1:7" ht="25.5" x14ac:dyDescent="0.2">
      <c r="A17" s="164" t="s">
        <v>45</v>
      </c>
      <c r="B17" s="166" t="s">
        <v>98</v>
      </c>
      <c r="C17" s="167"/>
      <c r="D17" s="164" t="s">
        <v>4</v>
      </c>
      <c r="E17" s="164" t="s">
        <v>5</v>
      </c>
      <c r="F17" s="123" t="s">
        <v>97</v>
      </c>
      <c r="G17" s="123" t="s">
        <v>6</v>
      </c>
    </row>
    <row r="18" spans="1:7" x14ac:dyDescent="0.2">
      <c r="A18" s="165"/>
      <c r="B18" s="168"/>
      <c r="C18" s="169"/>
      <c r="D18" s="165"/>
      <c r="E18" s="165"/>
      <c r="F18" s="4" t="s">
        <v>7</v>
      </c>
      <c r="G18" s="4" t="s">
        <v>39</v>
      </c>
    </row>
    <row r="19" spans="1:7" x14ac:dyDescent="0.2">
      <c r="A19" s="5" t="s">
        <v>46</v>
      </c>
      <c r="B19" s="172" t="s">
        <v>137</v>
      </c>
      <c r="C19" s="173"/>
      <c r="D19" s="6" t="s">
        <v>111</v>
      </c>
      <c r="E19" s="6" t="s">
        <v>85</v>
      </c>
      <c r="F19" s="22">
        <v>215</v>
      </c>
      <c r="G19" s="121">
        <f>+'N-10201_GD'!F149</f>
        <v>0</v>
      </c>
    </row>
    <row r="20" spans="1:7" x14ac:dyDescent="0.2">
      <c r="A20" s="5"/>
      <c r="B20" s="172"/>
      <c r="C20" s="173"/>
      <c r="D20" s="6"/>
      <c r="E20" s="6"/>
      <c r="F20" s="22"/>
      <c r="G20" s="7"/>
    </row>
    <row r="21" spans="1:7" x14ac:dyDescent="0.2">
      <c r="A21" s="170" t="s">
        <v>92</v>
      </c>
      <c r="B21" s="170"/>
      <c r="C21" s="170"/>
      <c r="D21" s="170"/>
      <c r="E21" s="170"/>
      <c r="F21" s="170"/>
      <c r="G21" s="120">
        <f>SUM(G19:G19)</f>
        <v>0</v>
      </c>
    </row>
    <row r="22" spans="1:7" x14ac:dyDescent="0.2">
      <c r="A22" s="23"/>
      <c r="B22" s="23"/>
      <c r="C22" s="23"/>
      <c r="D22" s="23"/>
      <c r="E22" s="23"/>
      <c r="F22" s="23"/>
      <c r="G22" s="14"/>
    </row>
    <row r="23" spans="1:7" x14ac:dyDescent="0.2">
      <c r="A23" s="23"/>
      <c r="B23" s="23"/>
      <c r="C23" s="23"/>
      <c r="D23" s="23"/>
      <c r="E23" s="23"/>
      <c r="F23" s="23"/>
      <c r="G23" s="14"/>
    </row>
    <row r="24" spans="1:7" x14ac:dyDescent="0.2">
      <c r="A24" s="175" t="s">
        <v>144</v>
      </c>
      <c r="B24" s="176"/>
      <c r="C24" s="176"/>
      <c r="D24" s="176"/>
      <c r="E24" s="176"/>
      <c r="F24" s="176"/>
      <c r="G24" s="177"/>
    </row>
    <row r="25" spans="1:7" ht="25.5" x14ac:dyDescent="0.2">
      <c r="A25" s="164" t="s">
        <v>45</v>
      </c>
      <c r="B25" s="166" t="s">
        <v>112</v>
      </c>
      <c r="C25" s="167"/>
      <c r="D25" s="164" t="s">
        <v>4</v>
      </c>
      <c r="E25" s="164" t="s">
        <v>5</v>
      </c>
      <c r="F25" s="123" t="s">
        <v>96</v>
      </c>
      <c r="G25" s="123" t="s">
        <v>6</v>
      </c>
    </row>
    <row r="26" spans="1:7" x14ac:dyDescent="0.2">
      <c r="A26" s="165"/>
      <c r="B26" s="168"/>
      <c r="C26" s="169"/>
      <c r="D26" s="165"/>
      <c r="E26" s="165"/>
      <c r="F26" s="4" t="s">
        <v>95</v>
      </c>
      <c r="G26" s="4" t="s">
        <v>39</v>
      </c>
    </row>
    <row r="27" spans="1:7" ht="36.950000000000003" customHeight="1" x14ac:dyDescent="0.2">
      <c r="A27" s="5" t="s">
        <v>47</v>
      </c>
      <c r="B27" s="174" t="s">
        <v>125</v>
      </c>
      <c r="C27" s="173"/>
      <c r="D27" s="6" t="s">
        <v>50</v>
      </c>
      <c r="E27" s="119" t="s">
        <v>113</v>
      </c>
      <c r="F27" s="22">
        <v>2</v>
      </c>
      <c r="G27" s="121">
        <f>+'PRIKL. SON_PE 32_GD'!F10</f>
        <v>0</v>
      </c>
    </row>
    <row r="28" spans="1:7" ht="16.5" customHeight="1" x14ac:dyDescent="0.2">
      <c r="A28" s="5"/>
      <c r="B28" s="174" t="s">
        <v>126</v>
      </c>
      <c r="C28" s="173"/>
      <c r="D28" s="6" t="s">
        <v>50</v>
      </c>
      <c r="E28" s="119" t="s">
        <v>113</v>
      </c>
      <c r="F28" s="114"/>
      <c r="G28" s="122">
        <f>+'PRIKL. SON_PE 32_GD'!F32-'PRIKL. SON_PE 32_GD'!F10</f>
        <v>0</v>
      </c>
    </row>
    <row r="29" spans="1:7" x14ac:dyDescent="0.2">
      <c r="A29" s="5"/>
      <c r="B29" s="124"/>
      <c r="C29" s="125"/>
      <c r="D29" s="6"/>
      <c r="E29" s="119"/>
      <c r="F29" s="114"/>
      <c r="G29" s="122"/>
    </row>
    <row r="30" spans="1:7" x14ac:dyDescent="0.2">
      <c r="A30" s="170" t="s">
        <v>130</v>
      </c>
      <c r="B30" s="170"/>
      <c r="C30" s="170"/>
      <c r="D30" s="170"/>
      <c r="E30" s="170"/>
      <c r="F30" s="170"/>
      <c r="G30" s="120">
        <f>SUM(G27:G29)</f>
        <v>0</v>
      </c>
    </row>
    <row r="31" spans="1:7" x14ac:dyDescent="0.2">
      <c r="A31" s="5"/>
      <c r="B31" s="124"/>
      <c r="C31" s="125"/>
      <c r="D31" s="6"/>
      <c r="E31" s="119"/>
      <c r="F31" s="114"/>
      <c r="G31" s="115"/>
    </row>
    <row r="32" spans="1:7" x14ac:dyDescent="0.2">
      <c r="A32" s="21"/>
      <c r="B32" s="21"/>
      <c r="C32" s="21"/>
      <c r="D32" s="21"/>
      <c r="E32" s="21"/>
      <c r="F32" s="21"/>
      <c r="G32" s="106"/>
    </row>
    <row r="33" spans="1:7" x14ac:dyDescent="0.2">
      <c r="A33" s="23"/>
      <c r="B33" s="23"/>
      <c r="C33" s="23"/>
      <c r="D33" s="23"/>
      <c r="E33" s="23"/>
      <c r="F33" s="23"/>
      <c r="G33" s="14"/>
    </row>
    <row r="34" spans="1:7" x14ac:dyDescent="0.2">
      <c r="A34" s="175" t="s">
        <v>133</v>
      </c>
      <c r="B34" s="176"/>
      <c r="C34" s="176"/>
      <c r="D34" s="176"/>
      <c r="E34" s="176"/>
      <c r="F34" s="176"/>
      <c r="G34" s="177"/>
    </row>
    <row r="35" spans="1:7" ht="39.6" customHeight="1" x14ac:dyDescent="0.2">
      <c r="A35" s="164" t="s">
        <v>45</v>
      </c>
      <c r="B35" s="166" t="s">
        <v>112</v>
      </c>
      <c r="C35" s="167"/>
      <c r="D35" s="164" t="s">
        <v>4</v>
      </c>
      <c r="E35" s="164" t="s">
        <v>5</v>
      </c>
      <c r="F35" s="123" t="s">
        <v>97</v>
      </c>
      <c r="G35" s="123" t="s">
        <v>6</v>
      </c>
    </row>
    <row r="36" spans="1:7" x14ac:dyDescent="0.2">
      <c r="A36" s="165"/>
      <c r="B36" s="168"/>
      <c r="C36" s="169"/>
      <c r="D36" s="165"/>
      <c r="E36" s="165"/>
      <c r="F36" s="4" t="s">
        <v>7</v>
      </c>
      <c r="G36" s="4" t="s">
        <v>39</v>
      </c>
    </row>
    <row r="37" spans="1:7" x14ac:dyDescent="0.2">
      <c r="A37" s="5" t="s">
        <v>135</v>
      </c>
      <c r="B37" s="174" t="s">
        <v>140</v>
      </c>
      <c r="C37" s="173"/>
      <c r="D37" s="6" t="s">
        <v>50</v>
      </c>
      <c r="E37" s="22" t="s">
        <v>84</v>
      </c>
      <c r="F37" s="22">
        <v>55</v>
      </c>
      <c r="G37" s="121">
        <f>+'SP 10256_GD'!F98</f>
        <v>0</v>
      </c>
    </row>
    <row r="38" spans="1:7" ht="12.4" customHeight="1" x14ac:dyDescent="0.2">
      <c r="A38" s="5" t="s">
        <v>136</v>
      </c>
      <c r="B38" s="174" t="s">
        <v>141</v>
      </c>
      <c r="C38" s="173"/>
      <c r="D38" s="6" t="s">
        <v>50</v>
      </c>
      <c r="E38" s="22" t="s">
        <v>84</v>
      </c>
      <c r="F38" s="22">
        <v>4</v>
      </c>
      <c r="G38" s="121">
        <f>+'SP 10255_GD'!F93</f>
        <v>0</v>
      </c>
    </row>
    <row r="39" spans="1:7" x14ac:dyDescent="0.2">
      <c r="A39" s="5"/>
      <c r="B39" s="131"/>
      <c r="C39" s="125"/>
      <c r="D39" s="6"/>
      <c r="E39" s="22"/>
      <c r="F39" s="22"/>
      <c r="G39" s="121"/>
    </row>
    <row r="40" spans="1:7" x14ac:dyDescent="0.2">
      <c r="A40" s="170" t="s">
        <v>93</v>
      </c>
      <c r="B40" s="170"/>
      <c r="C40" s="170"/>
      <c r="D40" s="170"/>
      <c r="E40" s="170"/>
      <c r="F40" s="170"/>
      <c r="G40" s="120">
        <f>SUM(G37:G38)</f>
        <v>0</v>
      </c>
    </row>
    <row r="41" spans="1:7" x14ac:dyDescent="0.2">
      <c r="A41" s="23"/>
      <c r="B41" s="23"/>
      <c r="C41" s="23"/>
      <c r="D41" s="23"/>
      <c r="E41" s="23"/>
      <c r="F41" s="23"/>
      <c r="G41" s="14"/>
    </row>
  </sheetData>
  <sheetProtection algorithmName="SHA-512" hashValue="EcY45Jv1URE1Pv4XvtVTss/HfoqY8oMb+0YUfxbB8Q5ZMjeOTNI/yIoJjSw+tnrHeVq2KxDDgEcqEFl9guLv4Q==" saltValue="39AweR70uC9yJvn+EUYozQ==" spinCount="100000" sheet="1" objects="1" scenarios="1"/>
  <mergeCells count="32">
    <mergeCell ref="A40:F40"/>
    <mergeCell ref="B35:C36"/>
    <mergeCell ref="A34:G34"/>
    <mergeCell ref="A35:A36"/>
    <mergeCell ref="D35:D36"/>
    <mergeCell ref="E35:E36"/>
    <mergeCell ref="B38:C38"/>
    <mergeCell ref="B37:C37"/>
    <mergeCell ref="A2:G2"/>
    <mergeCell ref="A3:G4"/>
    <mergeCell ref="A16:G16"/>
    <mergeCell ref="E17:E18"/>
    <mergeCell ref="D17:D18"/>
    <mergeCell ref="A17:A18"/>
    <mergeCell ref="B17:C18"/>
    <mergeCell ref="B7:F7"/>
    <mergeCell ref="B8:F8"/>
    <mergeCell ref="B10:F10"/>
    <mergeCell ref="B11:F11"/>
    <mergeCell ref="B9:F9"/>
    <mergeCell ref="D25:D26"/>
    <mergeCell ref="E25:E26"/>
    <mergeCell ref="B25:C26"/>
    <mergeCell ref="A30:F30"/>
    <mergeCell ref="B5:F5"/>
    <mergeCell ref="B19:C19"/>
    <mergeCell ref="B27:C27"/>
    <mergeCell ref="B28:C28"/>
    <mergeCell ref="B20:C20"/>
    <mergeCell ref="A21:F21"/>
    <mergeCell ref="A24:G24"/>
    <mergeCell ref="A25:A26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</oddHeader>
    <oddFooter>&amp;C&amp;"Arial,Navadno"&amp;9&amp;P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zoomScaleNormal="100" zoomScaleSheetLayoutView="100" workbookViewId="0">
      <selection activeCell="L18" sqref="L18"/>
    </sheetView>
  </sheetViews>
  <sheetFormatPr defaultColWidth="9.140625" defaultRowHeight="12.75" x14ac:dyDescent="0.2"/>
  <cols>
    <col min="1" max="1" width="6.7109375" style="30" customWidth="1"/>
    <col min="2" max="2" width="36.7109375" style="72" customWidth="1"/>
    <col min="3" max="3" width="6.7109375" style="33" customWidth="1"/>
    <col min="4" max="4" width="6.7109375" style="34" customWidth="1"/>
    <col min="5" max="5" width="14.7109375" style="32" customWidth="1"/>
    <col min="6" max="6" width="14.7109375" style="33" customWidth="1"/>
    <col min="7" max="16384" width="9.140625" style="34"/>
  </cols>
  <sheetData>
    <row r="1" spans="1:6" x14ac:dyDescent="0.2">
      <c r="A1" s="29" t="s">
        <v>48</v>
      </c>
      <c r="B1" s="66" t="s">
        <v>8</v>
      </c>
      <c r="C1" s="30"/>
      <c r="D1" s="31"/>
    </row>
    <row r="2" spans="1:6" x14ac:dyDescent="0.2">
      <c r="A2" s="29" t="s">
        <v>49</v>
      </c>
      <c r="B2" s="66" t="s">
        <v>9</v>
      </c>
      <c r="C2" s="30"/>
      <c r="D2" s="31"/>
    </row>
    <row r="3" spans="1:6" x14ac:dyDescent="0.2">
      <c r="A3" s="29" t="s">
        <v>46</v>
      </c>
      <c r="B3" s="66" t="s">
        <v>138</v>
      </c>
      <c r="C3" s="30"/>
      <c r="D3" s="31"/>
    </row>
    <row r="4" spans="1:6" x14ac:dyDescent="0.2">
      <c r="A4" s="29"/>
      <c r="B4" s="66" t="s">
        <v>139</v>
      </c>
      <c r="C4" s="30"/>
      <c r="D4" s="31"/>
    </row>
    <row r="5" spans="1:6" ht="76.5" x14ac:dyDescent="0.2">
      <c r="A5" s="102" t="s">
        <v>0</v>
      </c>
      <c r="B5" s="103" t="s">
        <v>33</v>
      </c>
      <c r="C5" s="104" t="s">
        <v>10</v>
      </c>
      <c r="D5" s="104" t="s">
        <v>11</v>
      </c>
      <c r="E5" s="105" t="s">
        <v>37</v>
      </c>
      <c r="F5" s="105" t="s">
        <v>38</v>
      </c>
    </row>
    <row r="6" spans="1:6" x14ac:dyDescent="0.2">
      <c r="A6" s="90">
        <v>1</v>
      </c>
      <c r="B6" s="67"/>
      <c r="C6" s="35"/>
      <c r="D6" s="36"/>
      <c r="E6" s="37"/>
      <c r="F6" s="35"/>
    </row>
    <row r="7" spans="1:6" x14ac:dyDescent="0.2">
      <c r="A7" s="91">
        <f>COUNT(A6+1)</f>
        <v>1</v>
      </c>
      <c r="B7" s="126" t="s">
        <v>12</v>
      </c>
      <c r="C7" s="38"/>
      <c r="D7" s="20"/>
      <c r="E7" s="2"/>
      <c r="F7" s="2"/>
    </row>
    <row r="8" spans="1:6" ht="51" x14ac:dyDescent="0.2">
      <c r="A8" s="91"/>
      <c r="B8" s="3" t="s">
        <v>51</v>
      </c>
      <c r="C8" s="38"/>
      <c r="D8" s="20"/>
      <c r="E8" s="2"/>
      <c r="F8" s="2"/>
    </row>
    <row r="9" spans="1:6" ht="14.25" x14ac:dyDescent="0.2">
      <c r="A9" s="91"/>
      <c r="B9" s="3"/>
      <c r="C9" s="39">
        <v>215</v>
      </c>
      <c r="D9" s="20" t="s">
        <v>36</v>
      </c>
      <c r="E9" s="51"/>
      <c r="F9" s="2">
        <f>C9*E9</f>
        <v>0</v>
      </c>
    </row>
    <row r="10" spans="1:6" x14ac:dyDescent="0.2">
      <c r="A10" s="91"/>
      <c r="B10" s="3"/>
      <c r="C10" s="39"/>
      <c r="D10" s="20"/>
      <c r="E10" s="41"/>
      <c r="F10" s="2"/>
    </row>
    <row r="11" spans="1:6" s="40" customFormat="1" x14ac:dyDescent="0.2">
      <c r="A11" s="95"/>
      <c r="B11" s="73"/>
      <c r="C11" s="60"/>
      <c r="D11" s="74"/>
      <c r="E11" s="133"/>
      <c r="F11" s="75"/>
    </row>
    <row r="12" spans="1:6" x14ac:dyDescent="0.2">
      <c r="A12" s="91">
        <f>COUNT($A$7:A11)+1</f>
        <v>2</v>
      </c>
      <c r="B12" s="45" t="s">
        <v>13</v>
      </c>
      <c r="C12" s="56"/>
      <c r="D12" s="24"/>
      <c r="E12" s="41"/>
      <c r="F12" s="42"/>
    </row>
    <row r="13" spans="1:6" ht="38.25" x14ac:dyDescent="0.2">
      <c r="A13" s="91"/>
      <c r="B13" s="46" t="s">
        <v>103</v>
      </c>
      <c r="C13" s="56"/>
      <c r="D13" s="24"/>
      <c r="E13" s="41"/>
      <c r="F13" s="42"/>
    </row>
    <row r="14" spans="1:6" x14ac:dyDescent="0.2">
      <c r="A14" s="91"/>
      <c r="B14" s="46"/>
      <c r="C14" s="56">
        <v>1</v>
      </c>
      <c r="D14" s="24" t="s">
        <v>1</v>
      </c>
      <c r="E14" s="51"/>
      <c r="F14" s="41">
        <f>C14*E14</f>
        <v>0</v>
      </c>
    </row>
    <row r="15" spans="1:6" x14ac:dyDescent="0.2">
      <c r="A15" s="91"/>
      <c r="B15" s="46"/>
      <c r="C15" s="56"/>
      <c r="D15" s="24"/>
      <c r="E15" s="41"/>
      <c r="F15" s="41"/>
    </row>
    <row r="16" spans="1:6" x14ac:dyDescent="0.2">
      <c r="A16" s="92"/>
      <c r="B16" s="68"/>
      <c r="C16" s="60"/>
      <c r="D16" s="54"/>
      <c r="E16" s="55"/>
      <c r="F16" s="53"/>
    </row>
    <row r="17" spans="1:6" ht="25.5" x14ac:dyDescent="0.2">
      <c r="A17" s="91">
        <f>COUNT($A$7:A16)+1</f>
        <v>3</v>
      </c>
      <c r="B17" s="45" t="s">
        <v>54</v>
      </c>
      <c r="C17" s="56"/>
      <c r="D17" s="43"/>
      <c r="E17" s="44"/>
      <c r="F17" s="42"/>
    </row>
    <row r="18" spans="1:6" ht="76.5" x14ac:dyDescent="0.2">
      <c r="A18" s="91"/>
      <c r="B18" s="46" t="s">
        <v>129</v>
      </c>
      <c r="C18" s="56"/>
      <c r="D18" s="43"/>
      <c r="E18" s="44"/>
      <c r="F18" s="42"/>
    </row>
    <row r="19" spans="1:6" ht="14.25" x14ac:dyDescent="0.2">
      <c r="A19" s="91"/>
      <c r="B19" s="46"/>
      <c r="C19" s="56">
        <v>20</v>
      </c>
      <c r="D19" s="43" t="s">
        <v>42</v>
      </c>
      <c r="E19" s="52"/>
      <c r="F19" s="41">
        <f>+C19*E19</f>
        <v>0</v>
      </c>
    </row>
    <row r="20" spans="1:6" x14ac:dyDescent="0.2">
      <c r="A20" s="93"/>
      <c r="B20" s="69"/>
      <c r="C20" s="57"/>
      <c r="D20" s="76"/>
      <c r="E20" s="77"/>
      <c r="F20" s="59"/>
    </row>
    <row r="21" spans="1:6" x14ac:dyDescent="0.2">
      <c r="A21" s="92"/>
      <c r="B21" s="68"/>
      <c r="C21" s="60"/>
      <c r="D21" s="54"/>
      <c r="E21" s="55"/>
      <c r="F21" s="53"/>
    </row>
    <row r="22" spans="1:6" ht="38.25" x14ac:dyDescent="0.2">
      <c r="A22" s="91">
        <f>COUNT($A$7:A21)+1</f>
        <v>4</v>
      </c>
      <c r="B22" s="45" t="s">
        <v>55</v>
      </c>
      <c r="C22" s="56"/>
      <c r="D22" s="24"/>
      <c r="E22" s="41"/>
      <c r="F22" s="42"/>
    </row>
    <row r="23" spans="1:6" ht="63.75" x14ac:dyDescent="0.2">
      <c r="A23" s="91"/>
      <c r="B23" s="46" t="s">
        <v>56</v>
      </c>
      <c r="C23" s="56"/>
      <c r="D23" s="24"/>
      <c r="E23" s="41"/>
      <c r="F23" s="42"/>
    </row>
    <row r="24" spans="1:6" ht="14.25" x14ac:dyDescent="0.2">
      <c r="A24" s="91"/>
      <c r="B24" s="46"/>
      <c r="C24" s="56">
        <v>10</v>
      </c>
      <c r="D24" s="43" t="s">
        <v>42</v>
      </c>
      <c r="E24" s="52"/>
      <c r="F24" s="41">
        <f>+C24*E24</f>
        <v>0</v>
      </c>
    </row>
    <row r="25" spans="1:6" x14ac:dyDescent="0.2">
      <c r="A25" s="93"/>
      <c r="B25" s="69"/>
      <c r="C25" s="57"/>
      <c r="D25" s="76"/>
      <c r="E25" s="77"/>
      <c r="F25" s="59"/>
    </row>
    <row r="26" spans="1:6" x14ac:dyDescent="0.2">
      <c r="A26" s="92"/>
      <c r="B26" s="68"/>
      <c r="C26" s="60"/>
      <c r="D26" s="54"/>
      <c r="E26" s="55"/>
      <c r="F26" s="53"/>
    </row>
    <row r="27" spans="1:6" x14ac:dyDescent="0.2">
      <c r="A27" s="91">
        <f>COUNT($A$7:A26)+1</f>
        <v>5</v>
      </c>
      <c r="B27" s="45" t="s">
        <v>108</v>
      </c>
      <c r="C27" s="56"/>
      <c r="D27" s="24"/>
      <c r="E27" s="41"/>
      <c r="F27" s="42"/>
    </row>
    <row r="28" spans="1:6" ht="63.75" x14ac:dyDescent="0.2">
      <c r="A28" s="91"/>
      <c r="B28" s="46" t="s">
        <v>109</v>
      </c>
      <c r="C28" s="56"/>
      <c r="D28" s="24"/>
      <c r="E28" s="41"/>
      <c r="F28" s="42"/>
    </row>
    <row r="29" spans="1:6" x14ac:dyDescent="0.2">
      <c r="A29" s="91"/>
      <c r="B29" s="46"/>
      <c r="C29" s="56">
        <v>2</v>
      </c>
      <c r="D29" s="43" t="s">
        <v>1</v>
      </c>
      <c r="E29" s="52"/>
      <c r="F29" s="41">
        <f>+C29*E29</f>
        <v>0</v>
      </c>
    </row>
    <row r="30" spans="1:6" x14ac:dyDescent="0.2">
      <c r="A30" s="93"/>
      <c r="B30" s="69"/>
      <c r="C30" s="57"/>
      <c r="D30" s="76"/>
      <c r="E30" s="77"/>
      <c r="F30" s="59"/>
    </row>
    <row r="31" spans="1:6" x14ac:dyDescent="0.2">
      <c r="A31" s="92"/>
      <c r="B31" s="68"/>
      <c r="C31" s="60"/>
      <c r="D31" s="54"/>
      <c r="E31" s="55"/>
      <c r="F31" s="53"/>
    </row>
    <row r="32" spans="1:6" x14ac:dyDescent="0.2">
      <c r="A32" s="91">
        <f>COUNT($A$7:A31)+1</f>
        <v>6</v>
      </c>
      <c r="B32" s="78" t="s">
        <v>57</v>
      </c>
      <c r="C32" s="56"/>
      <c r="D32" s="24"/>
      <c r="E32" s="41"/>
      <c r="F32" s="42"/>
    </row>
    <row r="33" spans="1:6" ht="76.5" x14ac:dyDescent="0.2">
      <c r="A33" s="91"/>
      <c r="B33" s="46" t="s">
        <v>58</v>
      </c>
      <c r="C33" s="56"/>
      <c r="D33" s="24"/>
      <c r="E33" s="41"/>
      <c r="F33" s="42"/>
    </row>
    <row r="34" spans="1:6" x14ac:dyDescent="0.2">
      <c r="A34" s="91"/>
      <c r="B34" s="46"/>
      <c r="C34" s="56"/>
      <c r="D34" s="24"/>
      <c r="E34" s="41"/>
      <c r="F34" s="42"/>
    </row>
    <row r="35" spans="1:6" ht="14.25" x14ac:dyDescent="0.2">
      <c r="A35" s="91"/>
      <c r="B35" s="46"/>
      <c r="C35" s="56">
        <v>5</v>
      </c>
      <c r="D35" s="24" t="s">
        <v>36</v>
      </c>
      <c r="E35" s="51"/>
      <c r="F35" s="41">
        <f>+E35*C35</f>
        <v>0</v>
      </c>
    </row>
    <row r="36" spans="1:6" x14ac:dyDescent="0.2">
      <c r="A36" s="93"/>
      <c r="B36" s="69"/>
      <c r="C36" s="57"/>
      <c r="D36" s="58"/>
      <c r="E36" s="59"/>
      <c r="F36" s="59"/>
    </row>
    <row r="37" spans="1:6" x14ac:dyDescent="0.2">
      <c r="A37" s="92"/>
      <c r="B37" s="68"/>
      <c r="C37" s="60"/>
      <c r="D37" s="54"/>
      <c r="E37" s="55"/>
      <c r="F37" s="53"/>
    </row>
    <row r="38" spans="1:6" x14ac:dyDescent="0.2">
      <c r="A38" s="91">
        <f>COUNT($A$7:A37)+1</f>
        <v>7</v>
      </c>
      <c r="B38" s="79" t="s">
        <v>59</v>
      </c>
      <c r="C38" s="56"/>
      <c r="D38" s="24"/>
      <c r="E38" s="41"/>
      <c r="F38" s="42"/>
    </row>
    <row r="39" spans="1:6" ht="76.5" x14ac:dyDescent="0.2">
      <c r="A39" s="91"/>
      <c r="B39" s="46" t="s">
        <v>60</v>
      </c>
      <c r="C39" s="56"/>
      <c r="D39" s="24"/>
      <c r="E39" s="41"/>
      <c r="F39" s="42"/>
    </row>
    <row r="40" spans="1:6" ht="14.25" x14ac:dyDescent="0.2">
      <c r="A40" s="91"/>
      <c r="B40" s="80"/>
      <c r="C40" s="56">
        <v>5</v>
      </c>
      <c r="D40" s="24" t="s">
        <v>36</v>
      </c>
      <c r="E40" s="51"/>
      <c r="F40" s="41">
        <f>+E40*C40</f>
        <v>0</v>
      </c>
    </row>
    <row r="41" spans="1:6" x14ac:dyDescent="0.2">
      <c r="A41" s="93"/>
      <c r="B41" s="81"/>
      <c r="C41" s="57"/>
      <c r="D41" s="58"/>
      <c r="E41" s="59"/>
      <c r="F41" s="59"/>
    </row>
    <row r="42" spans="1:6" x14ac:dyDescent="0.2">
      <c r="A42" s="98"/>
      <c r="B42" s="68"/>
      <c r="C42" s="60"/>
      <c r="D42" s="54"/>
      <c r="E42" s="55"/>
      <c r="F42" s="53"/>
    </row>
    <row r="43" spans="1:6" x14ac:dyDescent="0.2">
      <c r="A43" s="91">
        <f>COUNT($A$7:A42)+1</f>
        <v>8</v>
      </c>
      <c r="B43" s="45" t="s">
        <v>15</v>
      </c>
      <c r="C43" s="56"/>
      <c r="D43" s="24"/>
      <c r="E43" s="41"/>
      <c r="F43" s="42"/>
    </row>
    <row r="44" spans="1:6" ht="51" x14ac:dyDescent="0.2">
      <c r="A44" s="96"/>
      <c r="B44" s="46" t="s">
        <v>30</v>
      </c>
      <c r="C44" s="56"/>
      <c r="D44" s="24"/>
      <c r="E44" s="41"/>
      <c r="F44" s="42"/>
    </row>
    <row r="45" spans="1:6" ht="14.25" x14ac:dyDescent="0.2">
      <c r="A45" s="96"/>
      <c r="B45" s="46"/>
      <c r="C45" s="56">
        <v>750</v>
      </c>
      <c r="D45" s="24" t="s">
        <v>42</v>
      </c>
      <c r="E45" s="51"/>
      <c r="F45" s="41">
        <f>C45*E45</f>
        <v>0</v>
      </c>
    </row>
    <row r="46" spans="1:6" x14ac:dyDescent="0.2">
      <c r="A46" s="97"/>
      <c r="B46" s="69"/>
      <c r="C46" s="57"/>
      <c r="D46" s="58"/>
      <c r="E46" s="59"/>
      <c r="F46" s="59"/>
    </row>
    <row r="47" spans="1:6" x14ac:dyDescent="0.2">
      <c r="A47" s="98"/>
      <c r="B47" s="68"/>
      <c r="C47" s="60"/>
      <c r="D47" s="54"/>
      <c r="E47" s="55"/>
      <c r="F47" s="53"/>
    </row>
    <row r="48" spans="1:6" x14ac:dyDescent="0.2">
      <c r="A48" s="91">
        <f>COUNT($A$7:A47)+1</f>
        <v>9</v>
      </c>
      <c r="B48" s="45" t="s">
        <v>61</v>
      </c>
      <c r="C48" s="56"/>
      <c r="D48" s="24"/>
      <c r="E48" s="41"/>
      <c r="F48" s="41"/>
    </row>
    <row r="49" spans="1:6" ht="51" x14ac:dyDescent="0.2">
      <c r="A49" s="96"/>
      <c r="B49" s="46" t="s">
        <v>62</v>
      </c>
      <c r="C49" s="56"/>
      <c r="D49" s="24"/>
      <c r="E49" s="41"/>
      <c r="F49" s="41"/>
    </row>
    <row r="50" spans="1:6" x14ac:dyDescent="0.2">
      <c r="A50" s="96"/>
      <c r="B50" s="46"/>
      <c r="C50" s="56">
        <v>20</v>
      </c>
      <c r="D50" s="24" t="s">
        <v>34</v>
      </c>
      <c r="E50" s="51"/>
      <c r="F50" s="41">
        <f>C50*E50</f>
        <v>0</v>
      </c>
    </row>
    <row r="51" spans="1:6" x14ac:dyDescent="0.2">
      <c r="A51" s="97"/>
      <c r="B51" s="69"/>
      <c r="C51" s="57"/>
      <c r="D51" s="58"/>
      <c r="E51" s="59"/>
      <c r="F51" s="59"/>
    </row>
    <row r="52" spans="1:6" x14ac:dyDescent="0.2">
      <c r="A52" s="98"/>
      <c r="B52" s="68"/>
      <c r="C52" s="60"/>
      <c r="D52" s="54"/>
      <c r="E52" s="55"/>
      <c r="F52" s="55"/>
    </row>
    <row r="53" spans="1:6" x14ac:dyDescent="0.2">
      <c r="A53" s="91">
        <f>COUNT($A$7:A52)+1</f>
        <v>10</v>
      </c>
      <c r="B53" s="45" t="s">
        <v>63</v>
      </c>
      <c r="C53" s="56"/>
      <c r="D53" s="24"/>
      <c r="E53" s="41"/>
      <c r="F53" s="41"/>
    </row>
    <row r="54" spans="1:6" ht="38.25" x14ac:dyDescent="0.2">
      <c r="A54" s="96"/>
      <c r="B54" s="46" t="s">
        <v>64</v>
      </c>
      <c r="C54" s="56"/>
      <c r="D54" s="24"/>
      <c r="E54" s="41"/>
      <c r="F54" s="41"/>
    </row>
    <row r="55" spans="1:6" ht="14.25" x14ac:dyDescent="0.2">
      <c r="A55" s="96"/>
      <c r="B55" s="46"/>
      <c r="C55" s="56">
        <v>220</v>
      </c>
      <c r="D55" s="24" t="s">
        <v>36</v>
      </c>
      <c r="E55" s="51"/>
      <c r="F55" s="41">
        <f>C55*E55</f>
        <v>0</v>
      </c>
    </row>
    <row r="56" spans="1:6" x14ac:dyDescent="0.2">
      <c r="A56" s="97"/>
      <c r="B56" s="69"/>
      <c r="C56" s="57"/>
      <c r="D56" s="58"/>
      <c r="E56" s="59"/>
      <c r="F56" s="59"/>
    </row>
    <row r="57" spans="1:6" x14ac:dyDescent="0.2">
      <c r="A57" s="98"/>
      <c r="B57" s="68"/>
      <c r="C57" s="60"/>
      <c r="D57" s="54"/>
      <c r="E57" s="55"/>
      <c r="F57" s="53"/>
    </row>
    <row r="58" spans="1:6" x14ac:dyDescent="0.2">
      <c r="A58" s="91">
        <f>COUNT($A$7:A57)+1</f>
        <v>11</v>
      </c>
      <c r="B58" s="45" t="s">
        <v>65</v>
      </c>
      <c r="C58" s="56"/>
      <c r="D58" s="24"/>
      <c r="E58" s="41"/>
      <c r="F58" s="42"/>
    </row>
    <row r="59" spans="1:6" ht="89.25" x14ac:dyDescent="0.2">
      <c r="A59" s="96"/>
      <c r="B59" s="46" t="s">
        <v>89</v>
      </c>
      <c r="C59" s="56"/>
      <c r="D59" s="24"/>
      <c r="E59" s="41"/>
      <c r="F59" s="42"/>
    </row>
    <row r="60" spans="1:6" x14ac:dyDescent="0.2">
      <c r="A60" s="96"/>
      <c r="B60" s="45" t="s">
        <v>66</v>
      </c>
      <c r="C60" s="56"/>
      <c r="D60" s="24"/>
      <c r="E60" s="41"/>
      <c r="F60" s="42"/>
    </row>
    <row r="61" spans="1:6" ht="25.5" x14ac:dyDescent="0.2">
      <c r="A61" s="96"/>
      <c r="B61" s="46" t="s">
        <v>67</v>
      </c>
      <c r="C61" s="56">
        <v>750</v>
      </c>
      <c r="D61" s="43" t="s">
        <v>42</v>
      </c>
      <c r="E61" s="52"/>
      <c r="F61" s="44">
        <f>C61*E61</f>
        <v>0</v>
      </c>
    </row>
    <row r="62" spans="1:6" ht="25.5" x14ac:dyDescent="0.2">
      <c r="A62" s="96"/>
      <c r="B62" s="46" t="s">
        <v>90</v>
      </c>
      <c r="C62" s="56">
        <v>750</v>
      </c>
      <c r="D62" s="43" t="s">
        <v>42</v>
      </c>
      <c r="E62" s="52"/>
      <c r="F62" s="44">
        <f>C62*E62</f>
        <v>0</v>
      </c>
    </row>
    <row r="63" spans="1:6" x14ac:dyDescent="0.2">
      <c r="A63" s="97"/>
      <c r="B63" s="69"/>
      <c r="C63" s="57"/>
      <c r="D63" s="76"/>
      <c r="E63" s="77"/>
      <c r="F63" s="77"/>
    </row>
    <row r="64" spans="1:6" x14ac:dyDescent="0.2">
      <c r="A64" s="98"/>
      <c r="B64" s="68"/>
      <c r="C64" s="60"/>
      <c r="D64" s="54"/>
      <c r="E64" s="55"/>
      <c r="F64" s="53"/>
    </row>
    <row r="65" spans="1:6" x14ac:dyDescent="0.2">
      <c r="A65" s="91">
        <f>COUNT($A$7:A64)+1</f>
        <v>12</v>
      </c>
      <c r="B65" s="45" t="s">
        <v>71</v>
      </c>
      <c r="C65" s="56"/>
      <c r="D65" s="24"/>
      <c r="E65" s="41"/>
      <c r="F65" s="41"/>
    </row>
    <row r="66" spans="1:6" ht="76.5" x14ac:dyDescent="0.2">
      <c r="A66" s="96"/>
      <c r="B66" s="46" t="s">
        <v>72</v>
      </c>
      <c r="C66" s="56"/>
      <c r="D66" s="24"/>
      <c r="E66" s="41"/>
      <c r="F66" s="42"/>
    </row>
    <row r="67" spans="1:6" ht="14.25" x14ac:dyDescent="0.2">
      <c r="A67" s="96"/>
      <c r="B67" s="46"/>
      <c r="C67" s="56">
        <v>100</v>
      </c>
      <c r="D67" s="24" t="s">
        <v>36</v>
      </c>
      <c r="E67" s="51"/>
      <c r="F67" s="41">
        <f>C67*E67</f>
        <v>0</v>
      </c>
    </row>
    <row r="68" spans="1:6" x14ac:dyDescent="0.2">
      <c r="A68" s="97"/>
      <c r="B68" s="69"/>
      <c r="C68" s="57"/>
      <c r="D68" s="58"/>
      <c r="E68" s="59"/>
      <c r="F68" s="59"/>
    </row>
    <row r="69" spans="1:6" x14ac:dyDescent="0.2">
      <c r="A69" s="98"/>
      <c r="B69" s="68"/>
      <c r="C69" s="60"/>
      <c r="D69" s="54"/>
      <c r="E69" s="55"/>
      <c r="F69" s="55"/>
    </row>
    <row r="70" spans="1:6" x14ac:dyDescent="0.2">
      <c r="A70" s="91">
        <f>COUNT($A$7:A69)+1</f>
        <v>13</v>
      </c>
      <c r="B70" s="45" t="s">
        <v>73</v>
      </c>
      <c r="C70" s="56"/>
      <c r="D70" s="24"/>
      <c r="E70" s="41"/>
      <c r="F70" s="41"/>
    </row>
    <row r="71" spans="1:6" ht="89.25" x14ac:dyDescent="0.2">
      <c r="A71" s="96"/>
      <c r="B71" s="46" t="s">
        <v>74</v>
      </c>
      <c r="C71" s="56"/>
      <c r="D71" s="24"/>
      <c r="E71" s="41"/>
      <c r="F71" s="42"/>
    </row>
    <row r="72" spans="1:6" ht="14.25" x14ac:dyDescent="0.2">
      <c r="A72" s="96"/>
      <c r="B72" s="46"/>
      <c r="C72" s="56">
        <v>20</v>
      </c>
      <c r="D72" s="24" t="s">
        <v>36</v>
      </c>
      <c r="E72" s="51"/>
      <c r="F72" s="41">
        <f>C72*E72</f>
        <v>0</v>
      </c>
    </row>
    <row r="73" spans="1:6" x14ac:dyDescent="0.2">
      <c r="A73" s="97"/>
      <c r="B73" s="69"/>
      <c r="C73" s="57"/>
      <c r="D73" s="58"/>
      <c r="E73" s="59"/>
      <c r="F73" s="59"/>
    </row>
    <row r="74" spans="1:6" x14ac:dyDescent="0.2">
      <c r="A74" s="98"/>
      <c r="B74" s="73"/>
      <c r="C74" s="60"/>
      <c r="D74" s="54"/>
      <c r="E74" s="55"/>
      <c r="F74" s="55"/>
    </row>
    <row r="75" spans="1:6" x14ac:dyDescent="0.2">
      <c r="A75" s="91">
        <f>COUNT($A$7:A74)+1</f>
        <v>14</v>
      </c>
      <c r="B75" s="83" t="s">
        <v>75</v>
      </c>
      <c r="C75" s="56"/>
      <c r="D75" s="24"/>
      <c r="E75" s="41"/>
      <c r="F75" s="41"/>
    </row>
    <row r="76" spans="1:6" ht="51" x14ac:dyDescent="0.2">
      <c r="A76" s="96"/>
      <c r="B76" s="46" t="s">
        <v>76</v>
      </c>
      <c r="C76" s="56"/>
      <c r="D76" s="24"/>
      <c r="E76" s="41"/>
      <c r="F76" s="41"/>
    </row>
    <row r="77" spans="1:6" x14ac:dyDescent="0.2">
      <c r="A77" s="96"/>
      <c r="B77" s="70"/>
      <c r="C77" s="56">
        <v>2</v>
      </c>
      <c r="D77" s="24" t="s">
        <v>1</v>
      </c>
      <c r="E77" s="51"/>
      <c r="F77" s="41">
        <f>C77*E77</f>
        <v>0</v>
      </c>
    </row>
    <row r="78" spans="1:6" x14ac:dyDescent="0.2">
      <c r="A78" s="97"/>
      <c r="B78" s="84"/>
      <c r="C78" s="57"/>
      <c r="D78" s="58"/>
      <c r="E78" s="59"/>
      <c r="F78" s="59"/>
    </row>
    <row r="79" spans="1:6" x14ac:dyDescent="0.2">
      <c r="A79" s="98"/>
      <c r="B79" s="73"/>
      <c r="C79" s="60"/>
      <c r="D79" s="54"/>
      <c r="E79" s="55"/>
      <c r="F79" s="55"/>
    </row>
    <row r="80" spans="1:6" x14ac:dyDescent="0.2">
      <c r="A80" s="91">
        <f>COUNT($A$7:A79)+1</f>
        <v>15</v>
      </c>
      <c r="B80" s="82" t="s">
        <v>77</v>
      </c>
      <c r="C80" s="56"/>
      <c r="D80" s="24"/>
      <c r="E80" s="41"/>
      <c r="F80" s="41"/>
    </row>
    <row r="81" spans="1:6" ht="38.25" x14ac:dyDescent="0.2">
      <c r="A81" s="96"/>
      <c r="B81" s="61" t="s">
        <v>78</v>
      </c>
      <c r="C81" s="56"/>
      <c r="D81" s="24"/>
      <c r="E81" s="41"/>
      <c r="F81" s="41"/>
    </row>
    <row r="82" spans="1:6" x14ac:dyDescent="0.2">
      <c r="A82" s="96"/>
      <c r="B82" s="70"/>
      <c r="C82" s="56">
        <v>2</v>
      </c>
      <c r="D82" s="24" t="s">
        <v>1</v>
      </c>
      <c r="E82" s="51"/>
      <c r="F82" s="41">
        <f t="shared" ref="F82" si="0">C82*E82</f>
        <v>0</v>
      </c>
    </row>
    <row r="83" spans="1:6" x14ac:dyDescent="0.2">
      <c r="A83" s="97"/>
      <c r="B83" s="84"/>
      <c r="C83" s="57"/>
      <c r="D83" s="58"/>
      <c r="E83" s="59"/>
      <c r="F83" s="59"/>
    </row>
    <row r="84" spans="1:6" x14ac:dyDescent="0.2">
      <c r="A84" s="98"/>
      <c r="B84" s="73"/>
      <c r="C84" s="60"/>
      <c r="D84" s="54"/>
      <c r="E84" s="55"/>
      <c r="F84" s="55"/>
    </row>
    <row r="85" spans="1:6" x14ac:dyDescent="0.2">
      <c r="A85" s="91">
        <f>COUNT($A$7:A84)+1</f>
        <v>16</v>
      </c>
      <c r="B85" s="45" t="s">
        <v>18</v>
      </c>
      <c r="C85" s="56"/>
      <c r="D85" s="24"/>
      <c r="E85" s="41"/>
      <c r="F85" s="41"/>
    </row>
    <row r="86" spans="1:6" ht="25.5" x14ac:dyDescent="0.2">
      <c r="A86" s="96"/>
      <c r="B86" s="46" t="s">
        <v>17</v>
      </c>
      <c r="C86" s="56"/>
      <c r="D86" s="24"/>
      <c r="E86" s="41"/>
      <c r="F86" s="42"/>
    </row>
    <row r="87" spans="1:6" ht="14.25" x14ac:dyDescent="0.2">
      <c r="A87" s="96"/>
      <c r="B87" s="46"/>
      <c r="C87" s="56">
        <v>175</v>
      </c>
      <c r="D87" s="24" t="s">
        <v>42</v>
      </c>
      <c r="E87" s="51"/>
      <c r="F87" s="41">
        <f>C87*E87</f>
        <v>0</v>
      </c>
    </row>
    <row r="88" spans="1:6" x14ac:dyDescent="0.2">
      <c r="A88" s="97"/>
      <c r="B88" s="69"/>
      <c r="C88" s="57"/>
      <c r="D88" s="58"/>
      <c r="E88" s="59"/>
      <c r="F88" s="59"/>
    </row>
    <row r="89" spans="1:6" x14ac:dyDescent="0.2">
      <c r="A89" s="98"/>
      <c r="B89" s="68"/>
      <c r="C89" s="60"/>
      <c r="D89" s="54"/>
      <c r="E89" s="55"/>
      <c r="F89" s="55"/>
    </row>
    <row r="90" spans="1:6" ht="25.5" x14ac:dyDescent="0.2">
      <c r="A90" s="91">
        <f>COUNT($A$7:A89)+1</f>
        <v>17</v>
      </c>
      <c r="B90" s="45" t="s">
        <v>79</v>
      </c>
      <c r="C90" s="56"/>
      <c r="D90" s="24"/>
      <c r="E90" s="41"/>
      <c r="F90" s="42"/>
    </row>
    <row r="91" spans="1:6" ht="63.75" x14ac:dyDescent="0.2">
      <c r="A91" s="96"/>
      <c r="B91" s="46" t="s">
        <v>110</v>
      </c>
      <c r="C91" s="56"/>
      <c r="D91" s="24"/>
      <c r="E91" s="41"/>
      <c r="F91" s="42"/>
    </row>
    <row r="92" spans="1:6" ht="14.25" x14ac:dyDescent="0.2">
      <c r="A92" s="96"/>
      <c r="B92" s="46" t="s">
        <v>31</v>
      </c>
      <c r="C92" s="56">
        <v>285</v>
      </c>
      <c r="D92" s="24" t="s">
        <v>41</v>
      </c>
      <c r="E92" s="51"/>
      <c r="F92" s="41">
        <f>C92*E92</f>
        <v>0</v>
      </c>
    </row>
    <row r="93" spans="1:6" ht="14.25" x14ac:dyDescent="0.2">
      <c r="A93" s="96"/>
      <c r="B93" s="46" t="s">
        <v>32</v>
      </c>
      <c r="C93" s="56">
        <v>70</v>
      </c>
      <c r="D93" s="24" t="s">
        <v>41</v>
      </c>
      <c r="E93" s="51"/>
      <c r="F93" s="41">
        <f>C93*E93</f>
        <v>0</v>
      </c>
    </row>
    <row r="94" spans="1:6" x14ac:dyDescent="0.2">
      <c r="A94" s="97"/>
      <c r="B94" s="69"/>
      <c r="C94" s="57"/>
      <c r="D94" s="58"/>
      <c r="E94" s="59"/>
      <c r="F94" s="59"/>
    </row>
    <row r="95" spans="1:6" x14ac:dyDescent="0.2">
      <c r="A95" s="98"/>
      <c r="B95" s="68"/>
      <c r="C95" s="60"/>
      <c r="D95" s="54"/>
      <c r="E95" s="55"/>
      <c r="F95" s="55"/>
    </row>
    <row r="96" spans="1:6" x14ac:dyDescent="0.2">
      <c r="A96" s="91">
        <f>COUNT($A$7:A95)+1</f>
        <v>18</v>
      </c>
      <c r="B96" s="45" t="s">
        <v>21</v>
      </c>
      <c r="C96" s="56"/>
      <c r="D96" s="24"/>
      <c r="E96" s="41"/>
      <c r="F96" s="41"/>
    </row>
    <row r="97" spans="1:6" ht="76.5" x14ac:dyDescent="0.2">
      <c r="A97" s="96"/>
      <c r="B97" s="46" t="s">
        <v>80</v>
      </c>
      <c r="C97" s="56"/>
      <c r="D97" s="24"/>
      <c r="E97" s="41"/>
      <c r="F97" s="41"/>
    </row>
    <row r="98" spans="1:6" ht="14.25" x14ac:dyDescent="0.2">
      <c r="A98" s="96"/>
      <c r="B98" s="46"/>
      <c r="C98" s="56">
        <v>60</v>
      </c>
      <c r="D98" s="24" t="s">
        <v>41</v>
      </c>
      <c r="E98" s="51"/>
      <c r="F98" s="41">
        <f>C98*E98</f>
        <v>0</v>
      </c>
    </row>
    <row r="99" spans="1:6" x14ac:dyDescent="0.2">
      <c r="A99" s="97"/>
      <c r="B99" s="69"/>
      <c r="C99" s="57"/>
      <c r="D99" s="58"/>
      <c r="E99" s="59"/>
      <c r="F99" s="59"/>
    </row>
    <row r="100" spans="1:6" x14ac:dyDescent="0.2">
      <c r="A100" s="98"/>
      <c r="B100" s="68"/>
      <c r="C100" s="60"/>
      <c r="D100" s="54"/>
      <c r="E100" s="55"/>
      <c r="F100" s="55"/>
    </row>
    <row r="101" spans="1:6" x14ac:dyDescent="0.2">
      <c r="A101" s="91">
        <f>COUNT($A$7:A100)+1</f>
        <v>19</v>
      </c>
      <c r="B101" s="45" t="s">
        <v>24</v>
      </c>
      <c r="C101" s="56"/>
      <c r="D101" s="24"/>
      <c r="E101" s="41"/>
      <c r="F101" s="41"/>
    </row>
    <row r="102" spans="1:6" ht="63.75" x14ac:dyDescent="0.2">
      <c r="A102" s="96"/>
      <c r="B102" s="46" t="s">
        <v>104</v>
      </c>
      <c r="C102" s="56"/>
      <c r="D102" s="24"/>
      <c r="E102" s="41"/>
      <c r="F102" s="41"/>
    </row>
    <row r="103" spans="1:6" ht="14.25" x14ac:dyDescent="0.2">
      <c r="A103" s="96"/>
      <c r="B103" s="46"/>
      <c r="C103" s="56">
        <v>20</v>
      </c>
      <c r="D103" s="24" t="s">
        <v>41</v>
      </c>
      <c r="E103" s="51"/>
      <c r="F103" s="41">
        <f>C103*E103</f>
        <v>0</v>
      </c>
    </row>
    <row r="104" spans="1:6" x14ac:dyDescent="0.2">
      <c r="A104" s="97"/>
      <c r="B104" s="69"/>
      <c r="C104" s="57"/>
      <c r="D104" s="58"/>
      <c r="E104" s="59"/>
      <c r="F104" s="59"/>
    </row>
    <row r="105" spans="1:6" x14ac:dyDescent="0.2">
      <c r="A105" s="98"/>
      <c r="B105" s="68"/>
      <c r="C105" s="60"/>
      <c r="D105" s="54"/>
      <c r="E105" s="55"/>
      <c r="F105" s="55"/>
    </row>
    <row r="106" spans="1:6" x14ac:dyDescent="0.2">
      <c r="A106" s="91">
        <f>COUNT($A$7:A105)+1</f>
        <v>20</v>
      </c>
      <c r="B106" s="45" t="s">
        <v>81</v>
      </c>
      <c r="C106" s="56"/>
      <c r="D106" s="24"/>
      <c r="E106" s="41"/>
      <c r="F106" s="41"/>
    </row>
    <row r="107" spans="1:6" ht="89.25" x14ac:dyDescent="0.2">
      <c r="A107" s="96"/>
      <c r="B107" s="46" t="s">
        <v>105</v>
      </c>
      <c r="C107" s="56"/>
      <c r="D107" s="24"/>
      <c r="E107" s="41"/>
      <c r="F107" s="41"/>
    </row>
    <row r="108" spans="1:6" ht="14.25" x14ac:dyDescent="0.2">
      <c r="A108" s="96"/>
      <c r="B108" s="46"/>
      <c r="C108" s="56">
        <v>125</v>
      </c>
      <c r="D108" s="24" t="s">
        <v>41</v>
      </c>
      <c r="E108" s="51"/>
      <c r="F108" s="41">
        <f>C108*E108</f>
        <v>0</v>
      </c>
    </row>
    <row r="109" spans="1:6" x14ac:dyDescent="0.2">
      <c r="A109" s="97"/>
      <c r="B109" s="69"/>
      <c r="C109" s="57"/>
      <c r="D109" s="58"/>
      <c r="E109" s="59"/>
      <c r="F109" s="59"/>
    </row>
    <row r="110" spans="1:6" x14ac:dyDescent="0.2">
      <c r="A110" s="98"/>
      <c r="B110" s="68"/>
      <c r="C110" s="60"/>
      <c r="D110" s="54"/>
      <c r="E110" s="55"/>
      <c r="F110" s="55"/>
    </row>
    <row r="111" spans="1:6" x14ac:dyDescent="0.2">
      <c r="A111" s="91">
        <f>COUNT($A$7:A110)+1</f>
        <v>21</v>
      </c>
      <c r="B111" s="45" t="s">
        <v>82</v>
      </c>
      <c r="C111" s="56"/>
      <c r="D111" s="24"/>
      <c r="E111" s="41"/>
      <c r="F111" s="42"/>
    </row>
    <row r="112" spans="1:6" ht="63.75" x14ac:dyDescent="0.2">
      <c r="A112" s="96"/>
      <c r="B112" s="46" t="s">
        <v>106</v>
      </c>
      <c r="C112" s="56"/>
      <c r="D112" s="24"/>
      <c r="E112" s="41"/>
      <c r="F112" s="42"/>
    </row>
    <row r="113" spans="1:6" ht="14.25" x14ac:dyDescent="0.2">
      <c r="A113" s="96"/>
      <c r="B113" s="46"/>
      <c r="C113" s="56">
        <v>155</v>
      </c>
      <c r="D113" s="24" t="s">
        <v>41</v>
      </c>
      <c r="E113" s="51"/>
      <c r="F113" s="41">
        <f>C113*E113</f>
        <v>0</v>
      </c>
    </row>
    <row r="114" spans="1:6" x14ac:dyDescent="0.2">
      <c r="A114" s="97"/>
      <c r="B114" s="69"/>
      <c r="C114" s="57"/>
      <c r="D114" s="58"/>
      <c r="E114" s="59"/>
      <c r="F114" s="59"/>
    </row>
    <row r="115" spans="1:6" x14ac:dyDescent="0.2">
      <c r="A115" s="98"/>
      <c r="B115" s="73"/>
      <c r="C115" s="60"/>
      <c r="D115" s="85"/>
      <c r="E115" s="74"/>
      <c r="F115" s="74"/>
    </row>
    <row r="116" spans="1:6" x14ac:dyDescent="0.2">
      <c r="A116" s="91">
        <f>COUNT($A$7:A115)+1</f>
        <v>22</v>
      </c>
      <c r="B116" s="45" t="s">
        <v>20</v>
      </c>
      <c r="C116" s="56"/>
      <c r="D116" s="24"/>
      <c r="E116" s="41"/>
      <c r="F116" s="41"/>
    </row>
    <row r="117" spans="1:6" ht="38.25" x14ac:dyDescent="0.2">
      <c r="A117" s="96"/>
      <c r="B117" s="46" t="s">
        <v>19</v>
      </c>
      <c r="C117" s="56"/>
      <c r="D117" s="24"/>
      <c r="E117" s="41"/>
      <c r="F117" s="42"/>
    </row>
    <row r="118" spans="1:6" ht="14.25" x14ac:dyDescent="0.2">
      <c r="A118" s="96"/>
      <c r="B118" s="46"/>
      <c r="C118" s="56">
        <v>420</v>
      </c>
      <c r="D118" s="24" t="s">
        <v>41</v>
      </c>
      <c r="E118" s="51"/>
      <c r="F118" s="41">
        <f>C118*E118</f>
        <v>0</v>
      </c>
    </row>
    <row r="119" spans="1:6" x14ac:dyDescent="0.2">
      <c r="A119" s="97"/>
      <c r="B119" s="69"/>
      <c r="C119" s="57"/>
      <c r="D119" s="58"/>
      <c r="E119" s="59"/>
      <c r="F119" s="59"/>
    </row>
    <row r="120" spans="1:6" x14ac:dyDescent="0.2">
      <c r="A120" s="98"/>
      <c r="B120" s="68"/>
      <c r="C120" s="60"/>
      <c r="D120" s="54"/>
      <c r="E120" s="55"/>
      <c r="F120" s="55"/>
    </row>
    <row r="121" spans="1:6" x14ac:dyDescent="0.2">
      <c r="A121" s="91">
        <f>COUNT($A$7:A120)+1</f>
        <v>23</v>
      </c>
      <c r="B121" s="45" t="s">
        <v>22</v>
      </c>
      <c r="C121" s="56"/>
      <c r="D121" s="24"/>
      <c r="E121" s="41"/>
      <c r="F121" s="41"/>
    </row>
    <row r="122" spans="1:6" ht="38.25" x14ac:dyDescent="0.2">
      <c r="A122" s="96"/>
      <c r="B122" s="46" t="s">
        <v>35</v>
      </c>
      <c r="C122" s="56"/>
      <c r="D122" s="24"/>
      <c r="E122" s="41"/>
      <c r="F122" s="42"/>
    </row>
    <row r="123" spans="1:6" ht="14.25" x14ac:dyDescent="0.2">
      <c r="A123" s="96"/>
      <c r="B123" s="46"/>
      <c r="C123" s="56">
        <v>215</v>
      </c>
      <c r="D123" s="24" t="s">
        <v>36</v>
      </c>
      <c r="E123" s="51"/>
      <c r="F123" s="41">
        <f>C123*E123</f>
        <v>0</v>
      </c>
    </row>
    <row r="124" spans="1:6" x14ac:dyDescent="0.2">
      <c r="A124" s="97"/>
      <c r="B124" s="69"/>
      <c r="C124" s="57"/>
      <c r="D124" s="58"/>
      <c r="E124" s="59"/>
      <c r="F124" s="59"/>
    </row>
    <row r="125" spans="1:6" x14ac:dyDescent="0.2">
      <c r="A125" s="98"/>
      <c r="B125" s="68"/>
      <c r="C125" s="60"/>
      <c r="D125" s="54"/>
      <c r="E125" s="55"/>
      <c r="F125" s="55"/>
    </row>
    <row r="126" spans="1:6" x14ac:dyDescent="0.2">
      <c r="A126" s="91">
        <f>COUNT($A$7:A125)+1</f>
        <v>24</v>
      </c>
      <c r="B126" s="45" t="s">
        <v>25</v>
      </c>
      <c r="C126" s="56"/>
      <c r="D126" s="24"/>
      <c r="E126" s="41"/>
      <c r="F126" s="42"/>
    </row>
    <row r="127" spans="1:6" ht="38.25" x14ac:dyDescent="0.2">
      <c r="A127" s="96"/>
      <c r="B127" s="46" t="s">
        <v>83</v>
      </c>
      <c r="C127" s="56"/>
      <c r="D127" s="24"/>
      <c r="E127" s="41"/>
      <c r="F127" s="42"/>
    </row>
    <row r="128" spans="1:6" x14ac:dyDescent="0.2">
      <c r="A128" s="96"/>
      <c r="B128" s="46"/>
      <c r="C128" s="56">
        <v>1</v>
      </c>
      <c r="D128" s="24" t="s">
        <v>1</v>
      </c>
      <c r="E128" s="51"/>
      <c r="F128" s="41">
        <f>C128*E128</f>
        <v>0</v>
      </c>
    </row>
    <row r="129" spans="1:6" x14ac:dyDescent="0.2">
      <c r="A129" s="97"/>
      <c r="B129" s="69"/>
      <c r="C129" s="57"/>
      <c r="D129" s="58"/>
      <c r="E129" s="59"/>
      <c r="F129" s="59"/>
    </row>
    <row r="130" spans="1:6" x14ac:dyDescent="0.2">
      <c r="A130" s="98"/>
      <c r="B130" s="68"/>
      <c r="C130" s="60"/>
      <c r="D130" s="54"/>
      <c r="E130" s="55"/>
      <c r="F130" s="55"/>
    </row>
    <row r="131" spans="1:6" x14ac:dyDescent="0.2">
      <c r="A131" s="91">
        <f>COUNT($A$7:A130)+1</f>
        <v>25</v>
      </c>
      <c r="B131" s="45" t="s">
        <v>27</v>
      </c>
      <c r="C131" s="56"/>
      <c r="D131" s="24"/>
      <c r="E131" s="41"/>
      <c r="F131" s="41"/>
    </row>
    <row r="132" spans="1:6" ht="25.5" x14ac:dyDescent="0.2">
      <c r="A132" s="96"/>
      <c r="B132" s="46" t="s">
        <v>26</v>
      </c>
      <c r="C132" s="56"/>
      <c r="D132" s="24"/>
      <c r="E132" s="41"/>
      <c r="F132" s="42"/>
    </row>
    <row r="133" spans="1:6" x14ac:dyDescent="0.2">
      <c r="A133" s="96"/>
      <c r="B133" s="46"/>
      <c r="C133" s="56">
        <v>1</v>
      </c>
      <c r="D133" s="24" t="s">
        <v>1</v>
      </c>
      <c r="E133" s="51"/>
      <c r="F133" s="41">
        <f>C133*E133</f>
        <v>0</v>
      </c>
    </row>
    <row r="134" spans="1:6" x14ac:dyDescent="0.2">
      <c r="A134" s="97"/>
      <c r="B134" s="69"/>
      <c r="C134" s="57"/>
      <c r="D134" s="58"/>
      <c r="E134" s="59"/>
      <c r="F134" s="59"/>
    </row>
    <row r="135" spans="1:6" x14ac:dyDescent="0.2">
      <c r="A135" s="98"/>
      <c r="B135" s="68"/>
      <c r="C135" s="60"/>
      <c r="D135" s="54"/>
      <c r="E135" s="55"/>
      <c r="F135" s="53"/>
    </row>
    <row r="136" spans="1:6" x14ac:dyDescent="0.2">
      <c r="A136" s="91">
        <f>COUNT($A$7:A135)+1</f>
        <v>26</v>
      </c>
      <c r="B136" s="45" t="s">
        <v>23</v>
      </c>
      <c r="C136" s="56"/>
      <c r="D136" s="24"/>
      <c r="E136" s="41"/>
      <c r="F136" s="42"/>
    </row>
    <row r="137" spans="1:6" ht="102" x14ac:dyDescent="0.2">
      <c r="A137" s="96"/>
      <c r="B137" s="46" t="s">
        <v>91</v>
      </c>
      <c r="C137" s="56"/>
      <c r="D137" s="24"/>
      <c r="E137" s="41"/>
      <c r="F137" s="42"/>
    </row>
    <row r="138" spans="1:6" x14ac:dyDescent="0.2">
      <c r="A138" s="96"/>
      <c r="B138" s="46"/>
      <c r="C138" s="56">
        <v>1</v>
      </c>
      <c r="D138" s="24" t="s">
        <v>1</v>
      </c>
      <c r="E138" s="51"/>
      <c r="F138" s="41">
        <f>C138*E138</f>
        <v>0</v>
      </c>
    </row>
    <row r="139" spans="1:6" x14ac:dyDescent="0.2">
      <c r="A139" s="97"/>
      <c r="B139" s="69"/>
      <c r="C139" s="57"/>
      <c r="D139" s="58"/>
      <c r="E139" s="59"/>
      <c r="F139" s="59"/>
    </row>
    <row r="140" spans="1:6" x14ac:dyDescent="0.2">
      <c r="A140" s="98"/>
      <c r="B140" s="73"/>
      <c r="C140" s="35"/>
      <c r="D140" s="36"/>
      <c r="E140" s="37"/>
      <c r="F140" s="35"/>
    </row>
    <row r="141" spans="1:6" ht="25.5" x14ac:dyDescent="0.2">
      <c r="A141" s="91">
        <f>COUNT($A$7:A140)+1</f>
        <v>27</v>
      </c>
      <c r="B141" s="45" t="s">
        <v>28</v>
      </c>
      <c r="C141" s="42"/>
      <c r="D141" s="24"/>
      <c r="E141" s="62"/>
      <c r="F141" s="42"/>
    </row>
    <row r="142" spans="1:6" ht="102" x14ac:dyDescent="0.2">
      <c r="A142" s="94"/>
      <c r="B142" s="46" t="s">
        <v>87</v>
      </c>
      <c r="C142" s="42"/>
      <c r="D142" s="24"/>
      <c r="E142" s="41"/>
      <c r="F142" s="42"/>
    </row>
    <row r="143" spans="1:6" x14ac:dyDescent="0.2">
      <c r="A143" s="91"/>
      <c r="B143" s="86"/>
      <c r="C143" s="63"/>
      <c r="D143" s="64">
        <v>0.02</v>
      </c>
      <c r="E143" s="42"/>
      <c r="F143" s="41">
        <f>SUM(F7:F142)*D143</f>
        <v>0</v>
      </c>
    </row>
    <row r="144" spans="1:6" x14ac:dyDescent="0.2">
      <c r="A144" s="93"/>
      <c r="B144" s="87"/>
      <c r="C144" s="88"/>
      <c r="D144" s="89"/>
      <c r="E144" s="65"/>
      <c r="F144" s="59"/>
    </row>
    <row r="145" spans="1:6" x14ac:dyDescent="0.2">
      <c r="A145" s="94"/>
      <c r="B145" s="46"/>
      <c r="C145" s="42"/>
      <c r="D145" s="24"/>
      <c r="E145" s="42"/>
      <c r="F145" s="42"/>
    </row>
    <row r="146" spans="1:6" x14ac:dyDescent="0.2">
      <c r="A146" s="91">
        <f>COUNT($A$7:A144)+1</f>
        <v>28</v>
      </c>
      <c r="B146" s="45" t="s">
        <v>88</v>
      </c>
      <c r="C146" s="42"/>
      <c r="D146" s="24"/>
      <c r="E146" s="42"/>
      <c r="F146" s="42"/>
    </row>
    <row r="147" spans="1:6" ht="38.25" x14ac:dyDescent="0.2">
      <c r="A147" s="94"/>
      <c r="B147" s="46" t="s">
        <v>29</v>
      </c>
      <c r="C147" s="63"/>
      <c r="D147" s="64">
        <v>0.1</v>
      </c>
      <c r="E147" s="42"/>
      <c r="F147" s="41">
        <f>SUM(F7:F141)*D147</f>
        <v>0</v>
      </c>
    </row>
    <row r="148" spans="1:6" x14ac:dyDescent="0.2">
      <c r="A148" s="99"/>
      <c r="B148" s="70"/>
      <c r="C148" s="42"/>
      <c r="D148" s="24"/>
      <c r="E148" s="62"/>
      <c r="F148" s="42"/>
    </row>
    <row r="149" spans="1:6" x14ac:dyDescent="0.2">
      <c r="A149" s="47"/>
      <c r="B149" s="71" t="s">
        <v>2</v>
      </c>
      <c r="C149" s="48"/>
      <c r="D149" s="49"/>
      <c r="E149" s="50" t="s">
        <v>40</v>
      </c>
      <c r="F149" s="50">
        <f>SUM(F9:F148)</f>
        <v>0</v>
      </c>
    </row>
  </sheetData>
  <sheetProtection password="CF65" sheet="1" objects="1" scenarios="1"/>
  <phoneticPr fontId="0" type="noConversion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</oddHeader>
    <oddFooter>&amp;C&amp;"Arial,Navadno"&amp;9&amp;P / &amp;N</oddFooter>
  </headerFooter>
  <rowBreaks count="5" manualBreakCount="5">
    <brk id="30" max="5" man="1"/>
    <brk id="56" max="5" man="1"/>
    <brk id="83" max="5" man="1"/>
    <brk id="109" max="5" man="1"/>
    <brk id="13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4" zoomScaleNormal="100" zoomScaleSheetLayoutView="100" workbookViewId="0">
      <selection activeCell="E25" sqref="E25"/>
    </sheetView>
  </sheetViews>
  <sheetFormatPr defaultColWidth="9.140625" defaultRowHeight="12.75" x14ac:dyDescent="0.2"/>
  <cols>
    <col min="1" max="1" width="6.7109375" style="30" customWidth="1"/>
    <col min="2" max="2" width="36.7109375" style="72" customWidth="1"/>
    <col min="3" max="3" width="6.7109375" style="33" customWidth="1"/>
    <col min="4" max="4" width="6.7109375" style="34" customWidth="1"/>
    <col min="5" max="5" width="14.7109375" style="32" customWidth="1"/>
    <col min="6" max="6" width="14.7109375" style="33" customWidth="1"/>
    <col min="7" max="16384" width="9.140625" style="34"/>
  </cols>
  <sheetData>
    <row r="1" spans="1:6" x14ac:dyDescent="0.2">
      <c r="A1" s="29" t="s">
        <v>48</v>
      </c>
      <c r="B1" s="66" t="s">
        <v>8</v>
      </c>
      <c r="C1" s="30"/>
      <c r="D1" s="31"/>
    </row>
    <row r="2" spans="1:6" x14ac:dyDescent="0.2">
      <c r="A2" s="29" t="s">
        <v>49</v>
      </c>
      <c r="B2" s="66" t="s">
        <v>9</v>
      </c>
      <c r="C2" s="30"/>
      <c r="D2" s="31"/>
    </row>
    <row r="3" spans="1:6" x14ac:dyDescent="0.2">
      <c r="A3" s="29" t="s">
        <v>47</v>
      </c>
      <c r="B3" s="8" t="s">
        <v>127</v>
      </c>
      <c r="C3" s="153" t="s">
        <v>115</v>
      </c>
      <c r="D3" s="31"/>
      <c r="E3" s="107">
        <v>2</v>
      </c>
      <c r="F3" s="72" t="s">
        <v>1</v>
      </c>
    </row>
    <row r="4" spans="1:6" x14ac:dyDescent="0.2">
      <c r="A4" s="29"/>
      <c r="B4" s="66"/>
      <c r="C4" s="30" t="s">
        <v>116</v>
      </c>
      <c r="D4" s="31"/>
      <c r="E4" s="107">
        <v>50</v>
      </c>
      <c r="F4" s="72" t="s">
        <v>117</v>
      </c>
    </row>
    <row r="5" spans="1:6" ht="76.5" x14ac:dyDescent="0.2">
      <c r="A5" s="102" t="s">
        <v>0</v>
      </c>
      <c r="B5" s="103" t="s">
        <v>33</v>
      </c>
      <c r="C5" s="104" t="s">
        <v>10</v>
      </c>
      <c r="D5" s="104" t="s">
        <v>11</v>
      </c>
      <c r="E5" s="105" t="s">
        <v>37</v>
      </c>
      <c r="F5" s="105" t="s">
        <v>38</v>
      </c>
    </row>
    <row r="6" spans="1:6" x14ac:dyDescent="0.2">
      <c r="A6" s="92"/>
      <c r="B6" s="68"/>
      <c r="C6" s="60"/>
      <c r="D6" s="54"/>
      <c r="E6" s="55"/>
      <c r="F6" s="53"/>
    </row>
    <row r="7" spans="1:6" x14ac:dyDescent="0.2">
      <c r="A7" s="92"/>
      <c r="B7" s="68"/>
      <c r="C7" s="60"/>
      <c r="D7" s="54"/>
      <c r="E7" s="55"/>
      <c r="F7" s="53"/>
    </row>
    <row r="8" spans="1:6" ht="25.5" x14ac:dyDescent="0.2">
      <c r="A8" s="91">
        <v>1</v>
      </c>
      <c r="B8" s="45" t="s">
        <v>128</v>
      </c>
      <c r="C8" s="56"/>
      <c r="D8" s="24"/>
      <c r="E8" s="41"/>
      <c r="F8" s="41"/>
    </row>
    <row r="9" spans="1:6" ht="216.75" x14ac:dyDescent="0.2">
      <c r="A9" s="96"/>
      <c r="B9" s="46" t="s">
        <v>124</v>
      </c>
      <c r="C9" s="91"/>
      <c r="D9" s="24"/>
      <c r="E9" s="41"/>
      <c r="F9" s="41"/>
    </row>
    <row r="10" spans="1:6" x14ac:dyDescent="0.2">
      <c r="A10" s="96"/>
      <c r="B10" s="46" t="s">
        <v>118</v>
      </c>
      <c r="C10" s="39">
        <v>2</v>
      </c>
      <c r="D10" s="24" t="s">
        <v>1</v>
      </c>
      <c r="E10" s="51"/>
      <c r="F10" s="41">
        <f>C10*E10</f>
        <v>0</v>
      </c>
    </row>
    <row r="11" spans="1:6" x14ac:dyDescent="0.2">
      <c r="A11" s="97"/>
      <c r="B11" s="69"/>
      <c r="C11" s="57"/>
      <c r="D11" s="58"/>
      <c r="E11" s="41"/>
      <c r="F11" s="59"/>
    </row>
    <row r="12" spans="1:6" x14ac:dyDescent="0.2">
      <c r="A12" s="96"/>
      <c r="B12" s="46"/>
      <c r="C12" s="39"/>
      <c r="D12" s="24"/>
      <c r="E12" s="55"/>
      <c r="F12" s="41"/>
    </row>
    <row r="13" spans="1:6" ht="25.5" x14ac:dyDescent="0.2">
      <c r="A13" s="91">
        <f>COUNT($A$7:A12)+1</f>
        <v>2</v>
      </c>
      <c r="B13" s="45" t="s">
        <v>120</v>
      </c>
      <c r="C13" s="56"/>
      <c r="D13" s="24"/>
      <c r="E13" s="41"/>
      <c r="F13" s="41"/>
    </row>
    <row r="14" spans="1:6" ht="140.25" x14ac:dyDescent="0.2">
      <c r="A14" s="96"/>
      <c r="B14" s="46" t="s">
        <v>121</v>
      </c>
      <c r="C14" s="56"/>
      <c r="D14" s="24"/>
      <c r="E14" s="41"/>
      <c r="F14" s="41"/>
    </row>
    <row r="15" spans="1:6" ht="14.25" x14ac:dyDescent="0.2">
      <c r="A15" s="96"/>
      <c r="B15" s="46"/>
      <c r="C15" s="39">
        <v>5</v>
      </c>
      <c r="D15" s="24" t="s">
        <v>36</v>
      </c>
      <c r="E15" s="51"/>
      <c r="F15" s="41">
        <f>C15*E15</f>
        <v>0</v>
      </c>
    </row>
    <row r="16" spans="1:6" x14ac:dyDescent="0.2">
      <c r="A16" s="97"/>
      <c r="B16" s="69"/>
      <c r="C16" s="57"/>
      <c r="D16" s="58"/>
      <c r="E16" s="41"/>
      <c r="F16" s="59"/>
    </row>
    <row r="17" spans="1:6" x14ac:dyDescent="0.2">
      <c r="A17" s="91"/>
      <c r="B17" s="46"/>
      <c r="C17" s="56"/>
      <c r="D17" s="24"/>
      <c r="E17" s="53"/>
      <c r="F17" s="42"/>
    </row>
    <row r="18" spans="1:6" ht="25.5" x14ac:dyDescent="0.2">
      <c r="A18" s="116">
        <f>COUNT($A$7:A17)+1</f>
        <v>3</v>
      </c>
      <c r="B18" s="45" t="s">
        <v>122</v>
      </c>
      <c r="C18" s="56"/>
      <c r="D18" s="24"/>
      <c r="E18" s="41"/>
      <c r="F18" s="41"/>
    </row>
    <row r="19" spans="1:6" ht="153" x14ac:dyDescent="0.2">
      <c r="A19" s="96"/>
      <c r="B19" s="46" t="s">
        <v>123</v>
      </c>
      <c r="C19" s="56"/>
      <c r="D19" s="24"/>
      <c r="E19" s="41"/>
      <c r="F19" s="41"/>
    </row>
    <row r="20" spans="1:6" ht="14.25" x14ac:dyDescent="0.2">
      <c r="A20" s="96"/>
      <c r="B20" s="46"/>
      <c r="C20" s="39">
        <v>45</v>
      </c>
      <c r="D20" s="24" t="s">
        <v>36</v>
      </c>
      <c r="E20" s="51"/>
      <c r="F20" s="41">
        <f>C20*E20</f>
        <v>0</v>
      </c>
    </row>
    <row r="21" spans="1:6" x14ac:dyDescent="0.2">
      <c r="A21" s="117"/>
      <c r="B21" s="118"/>
      <c r="C21" s="100"/>
      <c r="D21" s="101"/>
      <c r="E21" s="134"/>
      <c r="F21" s="100"/>
    </row>
    <row r="22" spans="1:6" x14ac:dyDescent="0.2">
      <c r="A22" s="92"/>
      <c r="B22" s="68"/>
      <c r="C22" s="60"/>
      <c r="D22" s="54"/>
      <c r="E22" s="53"/>
      <c r="F22" s="53"/>
    </row>
    <row r="23" spans="1:6" ht="25.5" x14ac:dyDescent="0.2">
      <c r="A23" s="91">
        <f>COUNT($A$7:A22)+1</f>
        <v>4</v>
      </c>
      <c r="B23" s="45" t="s">
        <v>52</v>
      </c>
      <c r="C23" s="56"/>
      <c r="D23" s="24"/>
      <c r="E23" s="41"/>
      <c r="F23" s="42"/>
    </row>
    <row r="24" spans="1:6" ht="102" x14ac:dyDescent="0.2">
      <c r="A24" s="91"/>
      <c r="B24" s="46" t="s">
        <v>53</v>
      </c>
      <c r="C24" s="56"/>
      <c r="D24" s="24"/>
      <c r="E24" s="41"/>
      <c r="F24" s="42"/>
    </row>
    <row r="25" spans="1:6" ht="14.25" x14ac:dyDescent="0.2">
      <c r="A25" s="91"/>
      <c r="B25" s="46"/>
      <c r="C25" s="39">
        <v>70</v>
      </c>
      <c r="D25" s="24" t="s">
        <v>42</v>
      </c>
      <c r="E25" s="51"/>
      <c r="F25" s="41">
        <f>C25*E25</f>
        <v>0</v>
      </c>
    </row>
    <row r="26" spans="1:6" x14ac:dyDescent="0.2">
      <c r="A26" s="93"/>
      <c r="B26" s="69"/>
      <c r="C26" s="57"/>
      <c r="D26" s="58"/>
      <c r="E26" s="41"/>
      <c r="F26" s="59"/>
    </row>
    <row r="27" spans="1:6" x14ac:dyDescent="0.2">
      <c r="A27" s="98"/>
      <c r="B27" s="68"/>
      <c r="C27" s="60"/>
      <c r="D27" s="54"/>
      <c r="E27" s="53"/>
      <c r="F27" s="53"/>
    </row>
    <row r="28" spans="1:6" x14ac:dyDescent="0.2">
      <c r="A28" s="91">
        <f>COUNT($A$7:A27)+1</f>
        <v>5</v>
      </c>
      <c r="B28" s="45" t="s">
        <v>86</v>
      </c>
      <c r="C28" s="56"/>
      <c r="D28" s="24"/>
      <c r="E28" s="41"/>
      <c r="F28" s="42"/>
    </row>
    <row r="29" spans="1:6" ht="76.5" x14ac:dyDescent="0.2">
      <c r="A29" s="96"/>
      <c r="B29" s="46" t="s">
        <v>119</v>
      </c>
      <c r="C29" s="56"/>
      <c r="D29" s="24"/>
      <c r="E29" s="41"/>
      <c r="F29" s="42"/>
    </row>
    <row r="30" spans="1:6" ht="25.5" x14ac:dyDescent="0.2">
      <c r="A30" s="96"/>
      <c r="B30" s="46" t="s">
        <v>114</v>
      </c>
      <c r="C30" s="56">
        <v>2</v>
      </c>
      <c r="D30" s="24" t="s">
        <v>1</v>
      </c>
      <c r="E30" s="51"/>
      <c r="F30" s="41">
        <f t="shared" ref="F30" si="0">C30*E30</f>
        <v>0</v>
      </c>
    </row>
    <row r="31" spans="1:6" x14ac:dyDescent="0.2">
      <c r="A31" s="97"/>
      <c r="B31" s="69"/>
      <c r="C31" s="57"/>
      <c r="D31" s="58"/>
      <c r="E31" s="41"/>
      <c r="F31" s="59"/>
    </row>
    <row r="32" spans="1:6" x14ac:dyDescent="0.2">
      <c r="A32" s="47"/>
      <c r="B32" s="71" t="s">
        <v>2</v>
      </c>
      <c r="C32" s="48"/>
      <c r="D32" s="49"/>
      <c r="E32" s="132" t="s">
        <v>40</v>
      </c>
      <c r="F32" s="50">
        <f>SUM(F9:F31)</f>
        <v>0</v>
      </c>
    </row>
    <row r="33" spans="1:6" x14ac:dyDescent="0.2">
      <c r="A33" s="108"/>
      <c r="B33" s="109"/>
      <c r="C33" s="110"/>
      <c r="D33" s="111"/>
      <c r="E33" s="112"/>
      <c r="F33" s="112"/>
    </row>
    <row r="35" spans="1:6" x14ac:dyDescent="0.2">
      <c r="B35" s="66"/>
    </row>
    <row r="36" spans="1:6" x14ac:dyDescent="0.2">
      <c r="B36" s="113"/>
    </row>
  </sheetData>
  <sheetProtection algorithmName="SHA-512" hashValue="xqnNkH+ekLkTuS6PuUxVUxiu3K53fTYMj8pNvf2JxVE19sHpynYCJpGzrckQu1EVox7JY7Ys2ba13oucqjxBsg==" saltValue="3UPlvuyA/bJbJyxwOtW70Q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</oddHeader>
    <oddFooter>&amp;C&amp;"Arial,Navadno"&amp;9&amp;P / &amp;N</oddFooter>
  </headerFooter>
  <rowBreaks count="1" manualBreakCount="1">
    <brk id="1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zoomScaleNormal="100" zoomScaleSheetLayoutView="100" workbookViewId="0">
      <selection activeCell="E24" sqref="E24"/>
    </sheetView>
  </sheetViews>
  <sheetFormatPr defaultColWidth="9.140625" defaultRowHeight="12.75" x14ac:dyDescent="0.2"/>
  <cols>
    <col min="1" max="1" width="6.7109375" style="30" customWidth="1"/>
    <col min="2" max="2" width="37.7109375" style="72" customWidth="1"/>
    <col min="3" max="3" width="6.7109375" style="33" customWidth="1"/>
    <col min="4" max="4" width="6.7109375" style="34" customWidth="1"/>
    <col min="5" max="5" width="14.7109375" style="32" customWidth="1"/>
    <col min="6" max="6" width="14.7109375" style="33" customWidth="1"/>
    <col min="7" max="16384" width="9.140625" style="34"/>
  </cols>
  <sheetData>
    <row r="1" spans="1:6" x14ac:dyDescent="0.2">
      <c r="A1" s="29" t="s">
        <v>48</v>
      </c>
      <c r="B1" s="66" t="s">
        <v>8</v>
      </c>
      <c r="C1" s="30"/>
      <c r="D1" s="31"/>
    </row>
    <row r="2" spans="1:6" x14ac:dyDescent="0.2">
      <c r="A2" s="29" t="s">
        <v>49</v>
      </c>
      <c r="B2" s="66" t="s">
        <v>9</v>
      </c>
      <c r="C2" s="30"/>
      <c r="D2" s="31"/>
    </row>
    <row r="3" spans="1:6" x14ac:dyDescent="0.2">
      <c r="A3" s="29" t="s">
        <v>135</v>
      </c>
      <c r="B3" s="66" t="s">
        <v>142</v>
      </c>
      <c r="C3" s="30"/>
      <c r="D3" s="31"/>
    </row>
    <row r="4" spans="1:6" x14ac:dyDescent="0.2">
      <c r="A4" s="29"/>
      <c r="B4" s="66"/>
      <c r="C4" s="30"/>
      <c r="D4" s="31"/>
    </row>
    <row r="5" spans="1:6" ht="76.5" x14ac:dyDescent="0.2">
      <c r="A5" s="102" t="s">
        <v>0</v>
      </c>
      <c r="B5" s="103" t="s">
        <v>33</v>
      </c>
      <c r="C5" s="104" t="s">
        <v>10</v>
      </c>
      <c r="D5" s="104" t="s">
        <v>11</v>
      </c>
      <c r="E5" s="105" t="s">
        <v>37</v>
      </c>
      <c r="F5" s="105" t="s">
        <v>38</v>
      </c>
    </row>
    <row r="6" spans="1:6" x14ac:dyDescent="0.2">
      <c r="A6" s="90">
        <v>1</v>
      </c>
      <c r="B6" s="67"/>
      <c r="C6" s="35"/>
      <c r="D6" s="36"/>
      <c r="E6" s="37"/>
      <c r="F6" s="35"/>
    </row>
    <row r="7" spans="1:6" x14ac:dyDescent="0.2">
      <c r="A7" s="91">
        <f>COUNT(A6+1)</f>
        <v>1</v>
      </c>
      <c r="B7" s="126" t="s">
        <v>12</v>
      </c>
      <c r="C7" s="38"/>
      <c r="D7" s="20"/>
      <c r="E7" s="2"/>
      <c r="F7" s="2"/>
    </row>
    <row r="8" spans="1:6" ht="51" x14ac:dyDescent="0.2">
      <c r="A8" s="91"/>
      <c r="B8" s="3" t="s">
        <v>51</v>
      </c>
      <c r="C8" s="38"/>
      <c r="D8" s="20"/>
      <c r="E8" s="2"/>
      <c r="F8" s="2"/>
    </row>
    <row r="9" spans="1:6" ht="14.25" x14ac:dyDescent="0.2">
      <c r="A9" s="91"/>
      <c r="B9" s="3"/>
      <c r="C9" s="39">
        <v>55</v>
      </c>
      <c r="D9" s="20" t="s">
        <v>36</v>
      </c>
      <c r="E9" s="51"/>
      <c r="F9" s="2">
        <f>C9*E9</f>
        <v>0</v>
      </c>
    </row>
    <row r="10" spans="1:6" x14ac:dyDescent="0.2">
      <c r="A10" s="91"/>
      <c r="B10" s="3"/>
      <c r="C10" s="39"/>
      <c r="D10" s="20"/>
      <c r="E10" s="41"/>
      <c r="F10" s="2"/>
    </row>
    <row r="11" spans="1:6" x14ac:dyDescent="0.2">
      <c r="A11" s="92"/>
      <c r="B11" s="68"/>
      <c r="C11" s="60"/>
      <c r="D11" s="54"/>
      <c r="E11" s="55"/>
      <c r="F11" s="53"/>
    </row>
    <row r="12" spans="1:6" ht="25.5" x14ac:dyDescent="0.2">
      <c r="A12" s="91">
        <f>COUNT($A$7:A11)+1</f>
        <v>2</v>
      </c>
      <c r="B12" s="45" t="s">
        <v>52</v>
      </c>
      <c r="C12" s="56"/>
      <c r="D12" s="24"/>
      <c r="E12" s="41"/>
      <c r="F12" s="42"/>
    </row>
    <row r="13" spans="1:6" ht="102" x14ac:dyDescent="0.2">
      <c r="A13" s="91"/>
      <c r="B13" s="46" t="s">
        <v>53</v>
      </c>
      <c r="C13" s="56"/>
      <c r="D13" s="24"/>
      <c r="E13" s="41"/>
      <c r="F13" s="42"/>
    </row>
    <row r="14" spans="1:6" ht="14.25" x14ac:dyDescent="0.2">
      <c r="A14" s="91"/>
      <c r="B14" s="46"/>
      <c r="C14" s="56">
        <v>85</v>
      </c>
      <c r="D14" s="24" t="s">
        <v>42</v>
      </c>
      <c r="E14" s="51"/>
      <c r="F14" s="41">
        <f>C14*E14</f>
        <v>0</v>
      </c>
    </row>
    <row r="15" spans="1:6" x14ac:dyDescent="0.2">
      <c r="A15" s="93"/>
      <c r="B15" s="69"/>
      <c r="C15" s="57"/>
      <c r="D15" s="58"/>
      <c r="E15" s="59"/>
      <c r="F15" s="59"/>
    </row>
    <row r="16" spans="1:6" x14ac:dyDescent="0.2">
      <c r="A16" s="98"/>
      <c r="B16" s="68"/>
      <c r="C16" s="60"/>
      <c r="D16" s="54"/>
      <c r="E16" s="55"/>
      <c r="F16" s="53"/>
    </row>
    <row r="17" spans="1:6" x14ac:dyDescent="0.2">
      <c r="A17" s="91">
        <f>COUNT($A$7:A16)+1</f>
        <v>3</v>
      </c>
      <c r="B17" s="45" t="s">
        <v>14</v>
      </c>
      <c r="C17" s="56"/>
      <c r="D17" s="24"/>
      <c r="E17" s="41"/>
      <c r="F17" s="42"/>
    </row>
    <row r="18" spans="1:6" ht="51" x14ac:dyDescent="0.2">
      <c r="A18" s="96"/>
      <c r="B18" s="46" t="s">
        <v>16</v>
      </c>
      <c r="C18" s="56"/>
      <c r="D18" s="24"/>
      <c r="E18" s="41"/>
      <c r="F18" s="42"/>
    </row>
    <row r="19" spans="1:6" ht="14.25" x14ac:dyDescent="0.2">
      <c r="A19" s="96"/>
      <c r="B19" s="46"/>
      <c r="C19" s="56">
        <v>5</v>
      </c>
      <c r="D19" s="24" t="s">
        <v>42</v>
      </c>
      <c r="E19" s="51"/>
      <c r="F19" s="41">
        <f>C19*E19</f>
        <v>0</v>
      </c>
    </row>
    <row r="20" spans="1:6" x14ac:dyDescent="0.2">
      <c r="A20" s="97"/>
      <c r="B20" s="69"/>
      <c r="C20" s="57"/>
      <c r="D20" s="58"/>
      <c r="E20" s="59"/>
      <c r="F20" s="59"/>
    </row>
    <row r="21" spans="1:6" x14ac:dyDescent="0.2">
      <c r="A21" s="98"/>
      <c r="B21" s="68"/>
      <c r="C21" s="60"/>
      <c r="D21" s="54"/>
      <c r="E21" s="60"/>
      <c r="F21" s="53"/>
    </row>
    <row r="22" spans="1:6" x14ac:dyDescent="0.2">
      <c r="A22" s="91">
        <f>COUNT($A$7:A21)+1</f>
        <v>4</v>
      </c>
      <c r="B22" s="45" t="s">
        <v>61</v>
      </c>
      <c r="C22" s="56"/>
      <c r="D22" s="24"/>
      <c r="E22" s="41"/>
      <c r="F22" s="41"/>
    </row>
    <row r="23" spans="1:6" ht="51" x14ac:dyDescent="0.2">
      <c r="A23" s="96"/>
      <c r="B23" s="46" t="s">
        <v>62</v>
      </c>
      <c r="C23" s="56"/>
      <c r="D23" s="24"/>
      <c r="F23" s="41"/>
    </row>
    <row r="24" spans="1:6" x14ac:dyDescent="0.2">
      <c r="A24" s="96"/>
      <c r="B24" s="46"/>
      <c r="C24" s="56">
        <v>1</v>
      </c>
      <c r="D24" s="24" t="s">
        <v>34</v>
      </c>
      <c r="E24" s="51"/>
      <c r="F24" s="41">
        <f>C24*E24</f>
        <v>0</v>
      </c>
    </row>
    <row r="25" spans="1:6" x14ac:dyDescent="0.2">
      <c r="A25" s="97"/>
      <c r="B25" s="69"/>
      <c r="C25" s="57"/>
      <c r="D25" s="58"/>
      <c r="E25" s="59"/>
      <c r="F25" s="59"/>
    </row>
    <row r="26" spans="1:6" x14ac:dyDescent="0.2">
      <c r="A26" s="98"/>
      <c r="B26" s="68"/>
      <c r="C26" s="60"/>
      <c r="D26" s="54"/>
      <c r="E26" s="55"/>
      <c r="F26" s="55"/>
    </row>
    <row r="27" spans="1:6" x14ac:dyDescent="0.2">
      <c r="A27" s="91">
        <f>COUNT($A$7:A26)+1</f>
        <v>5</v>
      </c>
      <c r="B27" s="45" t="s">
        <v>63</v>
      </c>
      <c r="C27" s="56"/>
      <c r="D27" s="24"/>
      <c r="E27" s="41"/>
      <c r="F27" s="41"/>
    </row>
    <row r="28" spans="1:6" ht="38.25" x14ac:dyDescent="0.2">
      <c r="A28" s="96"/>
      <c r="B28" s="46" t="s">
        <v>64</v>
      </c>
      <c r="C28" s="56"/>
      <c r="D28" s="24"/>
      <c r="E28" s="41"/>
      <c r="F28" s="41"/>
    </row>
    <row r="29" spans="1:6" ht="14.25" x14ac:dyDescent="0.2">
      <c r="A29" s="96"/>
      <c r="B29" s="46"/>
      <c r="C29" s="56">
        <v>2</v>
      </c>
      <c r="D29" s="24" t="s">
        <v>36</v>
      </c>
      <c r="E29" s="51"/>
      <c r="F29" s="41">
        <f>C29*E29</f>
        <v>0</v>
      </c>
    </row>
    <row r="30" spans="1:6" x14ac:dyDescent="0.2">
      <c r="A30" s="97"/>
      <c r="B30" s="69"/>
      <c r="C30" s="57"/>
      <c r="D30" s="58"/>
      <c r="E30" s="59"/>
      <c r="F30" s="59"/>
    </row>
    <row r="31" spans="1:6" x14ac:dyDescent="0.2">
      <c r="A31" s="98"/>
      <c r="B31" s="68"/>
      <c r="C31" s="60"/>
      <c r="D31" s="54"/>
      <c r="E31" s="55"/>
      <c r="F31" s="53"/>
    </row>
    <row r="32" spans="1:6" ht="25.5" x14ac:dyDescent="0.2">
      <c r="A32" s="91">
        <f>COUNT($A$7:A31)+1</f>
        <v>6</v>
      </c>
      <c r="B32" s="45" t="s">
        <v>68</v>
      </c>
      <c r="C32" s="56"/>
      <c r="D32" s="24"/>
      <c r="E32" s="41"/>
      <c r="F32" s="42"/>
    </row>
    <row r="33" spans="1:6" ht="89.25" x14ac:dyDescent="0.2">
      <c r="A33" s="96"/>
      <c r="B33" s="46" t="s">
        <v>89</v>
      </c>
      <c r="C33" s="56"/>
      <c r="D33" s="24"/>
      <c r="E33" s="41"/>
      <c r="F33" s="42"/>
    </row>
    <row r="34" spans="1:6" x14ac:dyDescent="0.2">
      <c r="A34" s="96"/>
      <c r="B34" s="45" t="s">
        <v>69</v>
      </c>
      <c r="C34" s="56"/>
      <c r="D34" s="24"/>
      <c r="E34" s="41"/>
      <c r="F34" s="42"/>
    </row>
    <row r="35" spans="1:6" ht="25.5" x14ac:dyDescent="0.2">
      <c r="A35" s="96"/>
      <c r="B35" s="46" t="s">
        <v>70</v>
      </c>
      <c r="C35" s="56">
        <v>5</v>
      </c>
      <c r="D35" s="43" t="s">
        <v>42</v>
      </c>
      <c r="E35" s="52"/>
      <c r="F35" s="44">
        <f>C35*E35</f>
        <v>0</v>
      </c>
    </row>
    <row r="36" spans="1:6" ht="25.5" x14ac:dyDescent="0.2">
      <c r="A36" s="96"/>
      <c r="B36" s="46" t="s">
        <v>90</v>
      </c>
      <c r="C36" s="56">
        <v>5</v>
      </c>
      <c r="D36" s="43" t="s">
        <v>42</v>
      </c>
      <c r="E36" s="52"/>
      <c r="F36" s="44">
        <f>C36*E36</f>
        <v>0</v>
      </c>
    </row>
    <row r="37" spans="1:6" x14ac:dyDescent="0.2">
      <c r="A37" s="97"/>
      <c r="B37" s="69"/>
      <c r="C37" s="57"/>
      <c r="D37" s="76"/>
      <c r="E37" s="77"/>
      <c r="F37" s="77"/>
    </row>
    <row r="38" spans="1:6" x14ac:dyDescent="0.2">
      <c r="A38" s="98"/>
      <c r="B38" s="73"/>
      <c r="C38" s="60"/>
      <c r="D38" s="54"/>
      <c r="E38" s="55"/>
      <c r="F38" s="55"/>
    </row>
    <row r="39" spans="1:6" x14ac:dyDescent="0.2">
      <c r="A39" s="91">
        <f>COUNT($A$7:A38)+1</f>
        <v>7</v>
      </c>
      <c r="B39" s="45" t="s">
        <v>18</v>
      </c>
      <c r="C39" s="56"/>
      <c r="D39" s="24"/>
      <c r="E39" s="41"/>
      <c r="F39" s="41"/>
    </row>
    <row r="40" spans="1:6" ht="25.5" x14ac:dyDescent="0.2">
      <c r="A40" s="96"/>
      <c r="B40" s="46" t="s">
        <v>17</v>
      </c>
      <c r="C40" s="56"/>
      <c r="D40" s="24"/>
      <c r="E40" s="41"/>
      <c r="F40" s="42"/>
    </row>
    <row r="41" spans="1:6" ht="14.25" x14ac:dyDescent="0.2">
      <c r="A41" s="96"/>
      <c r="B41" s="46"/>
      <c r="C41" s="56">
        <v>45</v>
      </c>
      <c r="D41" s="24" t="s">
        <v>42</v>
      </c>
      <c r="E41" s="51"/>
      <c r="F41" s="41">
        <f>C41*E41</f>
        <v>0</v>
      </c>
    </row>
    <row r="42" spans="1:6" x14ac:dyDescent="0.2">
      <c r="A42" s="97"/>
      <c r="B42" s="69"/>
      <c r="C42" s="57"/>
      <c r="D42" s="58"/>
      <c r="E42" s="59"/>
      <c r="F42" s="59"/>
    </row>
    <row r="43" spans="1:6" x14ac:dyDescent="0.2">
      <c r="A43" s="98"/>
      <c r="B43" s="68"/>
      <c r="C43" s="60"/>
      <c r="D43" s="54"/>
      <c r="E43" s="55"/>
      <c r="F43" s="55"/>
    </row>
    <row r="44" spans="1:6" x14ac:dyDescent="0.2">
      <c r="A44" s="91">
        <f>COUNT($A$7:A43)+1</f>
        <v>8</v>
      </c>
      <c r="B44" s="45" t="s">
        <v>79</v>
      </c>
      <c r="C44" s="56"/>
      <c r="D44" s="24"/>
      <c r="E44" s="41"/>
      <c r="F44" s="42"/>
    </row>
    <row r="45" spans="1:6" ht="63.75" x14ac:dyDescent="0.2">
      <c r="A45" s="96"/>
      <c r="B45" s="46" t="s">
        <v>110</v>
      </c>
      <c r="C45" s="56"/>
      <c r="D45" s="24"/>
      <c r="E45" s="41"/>
      <c r="F45" s="42"/>
    </row>
    <row r="46" spans="1:6" ht="14.25" x14ac:dyDescent="0.2">
      <c r="A46" s="96"/>
      <c r="B46" s="46" t="s">
        <v>31</v>
      </c>
      <c r="C46" s="56">
        <v>55</v>
      </c>
      <c r="D46" s="24" t="s">
        <v>41</v>
      </c>
      <c r="E46" s="51"/>
      <c r="F46" s="41">
        <f>C46*E46</f>
        <v>0</v>
      </c>
    </row>
    <row r="47" spans="1:6" ht="14.25" x14ac:dyDescent="0.2">
      <c r="A47" s="96"/>
      <c r="B47" s="46" t="s">
        <v>32</v>
      </c>
      <c r="C47" s="56">
        <v>15</v>
      </c>
      <c r="D47" s="24" t="s">
        <v>41</v>
      </c>
      <c r="E47" s="51"/>
      <c r="F47" s="41">
        <f>C47*E47</f>
        <v>0</v>
      </c>
    </row>
    <row r="48" spans="1:6" x14ac:dyDescent="0.2">
      <c r="A48" s="97"/>
      <c r="B48" s="69"/>
      <c r="C48" s="57"/>
      <c r="D48" s="58"/>
      <c r="E48" s="59"/>
      <c r="F48" s="59"/>
    </row>
    <row r="49" spans="1:6" x14ac:dyDescent="0.2">
      <c r="A49" s="98"/>
      <c r="B49" s="68"/>
      <c r="C49" s="60"/>
      <c r="D49" s="54"/>
      <c r="E49" s="55"/>
      <c r="F49" s="55"/>
    </row>
    <row r="50" spans="1:6" x14ac:dyDescent="0.2">
      <c r="A50" s="91">
        <f>COUNT($A$7:A49)+1</f>
        <v>9</v>
      </c>
      <c r="B50" s="45" t="s">
        <v>21</v>
      </c>
      <c r="C50" s="56"/>
      <c r="D50" s="24"/>
      <c r="E50" s="41"/>
      <c r="F50" s="41"/>
    </row>
    <row r="51" spans="1:6" ht="76.5" x14ac:dyDescent="0.2">
      <c r="A51" s="96"/>
      <c r="B51" s="46" t="s">
        <v>80</v>
      </c>
      <c r="C51" s="56"/>
      <c r="D51" s="24"/>
      <c r="E51" s="41"/>
      <c r="F51" s="41"/>
    </row>
    <row r="52" spans="1:6" ht="14.25" x14ac:dyDescent="0.2">
      <c r="A52" s="96"/>
      <c r="B52" s="46"/>
      <c r="C52" s="56">
        <v>12</v>
      </c>
      <c r="D52" s="24" t="s">
        <v>41</v>
      </c>
      <c r="E52" s="51"/>
      <c r="F52" s="41">
        <f>C52*E52</f>
        <v>0</v>
      </c>
    </row>
    <row r="53" spans="1:6" x14ac:dyDescent="0.2">
      <c r="A53" s="97"/>
      <c r="B53" s="69"/>
      <c r="C53" s="57"/>
      <c r="D53" s="58"/>
      <c r="E53" s="59"/>
      <c r="F53" s="59"/>
    </row>
    <row r="54" spans="1:6" x14ac:dyDescent="0.2">
      <c r="A54" s="98"/>
      <c r="B54" s="68"/>
      <c r="C54" s="60"/>
      <c r="D54" s="54"/>
      <c r="E54" s="55"/>
      <c r="F54" s="55"/>
    </row>
    <row r="55" spans="1:6" x14ac:dyDescent="0.2">
      <c r="A55" s="91">
        <f>COUNT($A$7:A54)+1</f>
        <v>10</v>
      </c>
      <c r="B55" s="45" t="s">
        <v>24</v>
      </c>
      <c r="C55" s="56"/>
      <c r="D55" s="24"/>
      <c r="E55" s="41"/>
      <c r="F55" s="41"/>
    </row>
    <row r="56" spans="1:6" ht="63.75" x14ac:dyDescent="0.2">
      <c r="A56" s="96"/>
      <c r="B56" s="46" t="s">
        <v>104</v>
      </c>
      <c r="C56" s="56"/>
      <c r="D56" s="24"/>
      <c r="E56" s="41"/>
      <c r="F56" s="41"/>
    </row>
    <row r="57" spans="1:6" ht="14.25" x14ac:dyDescent="0.2">
      <c r="A57" s="96"/>
      <c r="B57" s="46"/>
      <c r="C57" s="56">
        <v>20</v>
      </c>
      <c r="D57" s="24" t="s">
        <v>41</v>
      </c>
      <c r="E57" s="51"/>
      <c r="F57" s="41">
        <f>C57*E57</f>
        <v>0</v>
      </c>
    </row>
    <row r="58" spans="1:6" x14ac:dyDescent="0.2">
      <c r="A58" s="97"/>
      <c r="B58" s="69"/>
      <c r="C58" s="57"/>
      <c r="D58" s="58"/>
      <c r="E58" s="59"/>
      <c r="F58" s="59"/>
    </row>
    <row r="59" spans="1:6" x14ac:dyDescent="0.2">
      <c r="A59" s="98"/>
      <c r="B59" s="68"/>
      <c r="C59" s="60"/>
      <c r="D59" s="54"/>
      <c r="E59" s="55"/>
      <c r="F59" s="55"/>
    </row>
    <row r="60" spans="1:6" x14ac:dyDescent="0.2">
      <c r="A60" s="91">
        <f>COUNT($A$7:A59)+1</f>
        <v>11</v>
      </c>
      <c r="B60" s="45" t="s">
        <v>81</v>
      </c>
      <c r="C60" s="56"/>
      <c r="D60" s="24"/>
      <c r="E60" s="41"/>
      <c r="F60" s="41"/>
    </row>
    <row r="61" spans="1:6" ht="89.25" x14ac:dyDescent="0.2">
      <c r="A61" s="96"/>
      <c r="B61" s="46" t="s">
        <v>105</v>
      </c>
      <c r="C61" s="56"/>
      <c r="D61" s="24"/>
      <c r="E61" s="41"/>
      <c r="F61" s="41"/>
    </row>
    <row r="62" spans="1:6" ht="14.25" x14ac:dyDescent="0.2">
      <c r="A62" s="96"/>
      <c r="B62" s="46"/>
      <c r="C62" s="56">
        <v>25</v>
      </c>
      <c r="D62" s="24" t="s">
        <v>41</v>
      </c>
      <c r="E62" s="51"/>
      <c r="F62" s="41">
        <f>C62*E62</f>
        <v>0</v>
      </c>
    </row>
    <row r="63" spans="1:6" x14ac:dyDescent="0.2">
      <c r="A63" s="97"/>
      <c r="B63" s="69"/>
      <c r="C63" s="57"/>
      <c r="D63" s="58"/>
      <c r="E63" s="59"/>
      <c r="F63" s="59"/>
    </row>
    <row r="64" spans="1:6" x14ac:dyDescent="0.2">
      <c r="A64" s="98"/>
      <c r="B64" s="68"/>
      <c r="C64" s="60"/>
      <c r="D64" s="54"/>
      <c r="E64" s="55"/>
      <c r="F64" s="55"/>
    </row>
    <row r="65" spans="1:6" x14ac:dyDescent="0.2">
      <c r="A65" s="91">
        <f>COUNT($A$7:A64)+1</f>
        <v>12</v>
      </c>
      <c r="B65" s="45" t="s">
        <v>82</v>
      </c>
      <c r="C65" s="56"/>
      <c r="D65" s="24"/>
      <c r="E65" s="41"/>
      <c r="F65" s="42"/>
    </row>
    <row r="66" spans="1:6" ht="63.75" x14ac:dyDescent="0.2">
      <c r="A66" s="96"/>
      <c r="B66" s="46" t="s">
        <v>106</v>
      </c>
      <c r="C66" s="56"/>
      <c r="D66" s="24"/>
      <c r="E66" s="41"/>
      <c r="F66" s="42"/>
    </row>
    <row r="67" spans="1:6" ht="14.25" x14ac:dyDescent="0.2">
      <c r="A67" s="96"/>
      <c r="B67" s="46"/>
      <c r="C67" s="56">
        <v>15</v>
      </c>
      <c r="D67" s="24" t="s">
        <v>41</v>
      </c>
      <c r="E67" s="51"/>
      <c r="F67" s="41">
        <f>C67*E67</f>
        <v>0</v>
      </c>
    </row>
    <row r="68" spans="1:6" x14ac:dyDescent="0.2">
      <c r="A68" s="97"/>
      <c r="B68" s="69"/>
      <c r="C68" s="57"/>
      <c r="D68" s="58"/>
      <c r="E68" s="59"/>
      <c r="F68" s="59"/>
    </row>
    <row r="69" spans="1:6" x14ac:dyDescent="0.2">
      <c r="A69" s="98"/>
      <c r="B69" s="73"/>
      <c r="C69" s="60"/>
      <c r="D69" s="85"/>
      <c r="E69" s="74"/>
      <c r="F69" s="74"/>
    </row>
    <row r="70" spans="1:6" x14ac:dyDescent="0.2">
      <c r="A70" s="91">
        <f>COUNT($A$7:A69)+1</f>
        <v>13</v>
      </c>
      <c r="B70" s="45" t="s">
        <v>20</v>
      </c>
      <c r="C70" s="56"/>
      <c r="D70" s="24"/>
      <c r="E70" s="41"/>
      <c r="F70" s="41"/>
    </row>
    <row r="71" spans="1:6" ht="38.25" x14ac:dyDescent="0.2">
      <c r="A71" s="96"/>
      <c r="B71" s="46" t="s">
        <v>19</v>
      </c>
      <c r="C71" s="56"/>
      <c r="D71" s="24"/>
      <c r="E71" s="41"/>
      <c r="F71" s="42"/>
    </row>
    <row r="72" spans="1:6" ht="14.25" x14ac:dyDescent="0.2">
      <c r="A72" s="96"/>
      <c r="B72" s="46"/>
      <c r="C72" s="56">
        <v>65</v>
      </c>
      <c r="D72" s="24" t="s">
        <v>41</v>
      </c>
      <c r="E72" s="51"/>
      <c r="F72" s="41">
        <f>C72*E72</f>
        <v>0</v>
      </c>
    </row>
    <row r="73" spans="1:6" x14ac:dyDescent="0.2">
      <c r="A73" s="97"/>
      <c r="B73" s="69"/>
      <c r="C73" s="57"/>
      <c r="D73" s="58"/>
      <c r="E73" s="59"/>
      <c r="F73" s="59"/>
    </row>
    <row r="74" spans="1:6" x14ac:dyDescent="0.2">
      <c r="A74" s="98"/>
      <c r="B74" s="68"/>
      <c r="C74" s="60"/>
      <c r="D74" s="54"/>
      <c r="E74" s="55"/>
      <c r="F74" s="55"/>
    </row>
    <row r="75" spans="1:6" x14ac:dyDescent="0.2">
      <c r="A75" s="91">
        <f>COUNT($A$7:A74)+1</f>
        <v>14</v>
      </c>
      <c r="B75" s="45" t="s">
        <v>22</v>
      </c>
      <c r="C75" s="56"/>
      <c r="D75" s="24"/>
      <c r="E75" s="41"/>
      <c r="F75" s="41"/>
    </row>
    <row r="76" spans="1:6" ht="38.25" x14ac:dyDescent="0.2">
      <c r="A76" s="96"/>
      <c r="B76" s="46" t="s">
        <v>35</v>
      </c>
      <c r="C76" s="56"/>
      <c r="D76" s="24"/>
      <c r="E76" s="41"/>
      <c r="F76" s="42"/>
    </row>
    <row r="77" spans="1:6" ht="14.25" x14ac:dyDescent="0.2">
      <c r="A77" s="96"/>
      <c r="B77" s="46"/>
      <c r="C77" s="56">
        <v>55</v>
      </c>
      <c r="D77" s="24" t="s">
        <v>36</v>
      </c>
      <c r="E77" s="51"/>
      <c r="F77" s="41">
        <f>C77*E77</f>
        <v>0</v>
      </c>
    </row>
    <row r="78" spans="1:6" x14ac:dyDescent="0.2">
      <c r="A78" s="97"/>
      <c r="B78" s="69"/>
      <c r="C78" s="57"/>
      <c r="D78" s="58"/>
      <c r="E78" s="59"/>
      <c r="F78" s="59"/>
    </row>
    <row r="79" spans="1:6" x14ac:dyDescent="0.2">
      <c r="A79" s="98"/>
      <c r="B79" s="68"/>
      <c r="C79" s="60"/>
      <c r="D79" s="54"/>
      <c r="E79" s="55"/>
      <c r="F79" s="55"/>
    </row>
    <row r="80" spans="1:6" x14ac:dyDescent="0.2">
      <c r="A80" s="91">
        <f>COUNT($A$7:A79)+1</f>
        <v>15</v>
      </c>
      <c r="B80" s="45" t="s">
        <v>25</v>
      </c>
      <c r="C80" s="56"/>
      <c r="D80" s="24"/>
      <c r="E80" s="41"/>
      <c r="F80" s="42"/>
    </row>
    <row r="81" spans="1:6" ht="38.25" x14ac:dyDescent="0.2">
      <c r="A81" s="96"/>
      <c r="B81" s="46" t="s">
        <v>83</v>
      </c>
      <c r="C81" s="56"/>
      <c r="D81" s="24"/>
      <c r="E81" s="41"/>
      <c r="F81" s="42"/>
    </row>
    <row r="82" spans="1:6" x14ac:dyDescent="0.2">
      <c r="A82" s="96"/>
      <c r="B82" s="46"/>
      <c r="C82" s="56">
        <v>2</v>
      </c>
      <c r="D82" s="24" t="s">
        <v>1</v>
      </c>
      <c r="E82" s="51"/>
      <c r="F82" s="41">
        <f>C82*E82</f>
        <v>0</v>
      </c>
    </row>
    <row r="83" spans="1:6" x14ac:dyDescent="0.2">
      <c r="A83" s="97"/>
      <c r="B83" s="69"/>
      <c r="C83" s="57"/>
      <c r="D83" s="58"/>
      <c r="E83" s="59"/>
      <c r="F83" s="59"/>
    </row>
    <row r="84" spans="1:6" x14ac:dyDescent="0.2">
      <c r="A84" s="98"/>
      <c r="B84" s="68"/>
      <c r="C84" s="60"/>
      <c r="D84" s="54"/>
      <c r="E84" s="55"/>
      <c r="F84" s="55"/>
    </row>
    <row r="85" spans="1:6" x14ac:dyDescent="0.2">
      <c r="A85" s="91">
        <f>COUNT($A$7:A84)+1</f>
        <v>16</v>
      </c>
      <c r="B85" s="45" t="s">
        <v>27</v>
      </c>
      <c r="C85" s="56"/>
      <c r="D85" s="24"/>
      <c r="E85" s="41"/>
      <c r="F85" s="41"/>
    </row>
    <row r="86" spans="1:6" ht="25.5" x14ac:dyDescent="0.2">
      <c r="A86" s="96"/>
      <c r="B86" s="46" t="s">
        <v>26</v>
      </c>
      <c r="C86" s="56"/>
      <c r="D86" s="24"/>
      <c r="E86" s="41"/>
      <c r="F86" s="42"/>
    </row>
    <row r="87" spans="1:6" x14ac:dyDescent="0.2">
      <c r="A87" s="96"/>
      <c r="B87" s="46"/>
      <c r="C87" s="56">
        <v>2</v>
      </c>
      <c r="D87" s="24" t="s">
        <v>1</v>
      </c>
      <c r="E87" s="51"/>
      <c r="F87" s="41">
        <f>C87*E87</f>
        <v>0</v>
      </c>
    </row>
    <row r="88" spans="1:6" x14ac:dyDescent="0.2">
      <c r="A88" s="97"/>
      <c r="B88" s="69"/>
      <c r="C88" s="57"/>
      <c r="D88" s="58"/>
      <c r="E88" s="59"/>
      <c r="F88" s="59"/>
    </row>
    <row r="89" spans="1:6" x14ac:dyDescent="0.2">
      <c r="A89" s="98"/>
      <c r="B89" s="73"/>
      <c r="C89" s="35"/>
      <c r="D89" s="36"/>
      <c r="E89" s="37"/>
      <c r="F89" s="35"/>
    </row>
    <row r="90" spans="1:6" ht="25.5" x14ac:dyDescent="0.2">
      <c r="A90" s="91">
        <f>COUNT($A$7:A89)+1</f>
        <v>17</v>
      </c>
      <c r="B90" s="45" t="s">
        <v>28</v>
      </c>
      <c r="C90" s="42"/>
      <c r="D90" s="24"/>
      <c r="E90" s="62"/>
      <c r="F90" s="42"/>
    </row>
    <row r="91" spans="1:6" ht="102" x14ac:dyDescent="0.2">
      <c r="A91" s="94"/>
      <c r="B91" s="46" t="s">
        <v>87</v>
      </c>
      <c r="C91" s="42"/>
      <c r="D91" s="24"/>
      <c r="E91" s="41"/>
      <c r="F91" s="42"/>
    </row>
    <row r="92" spans="1:6" x14ac:dyDescent="0.2">
      <c r="A92" s="91"/>
      <c r="B92" s="86"/>
      <c r="C92" s="63"/>
      <c r="D92" s="64">
        <v>0.02</v>
      </c>
      <c r="E92" s="42"/>
      <c r="F92" s="41">
        <f>SUM(F7:F91)*D92</f>
        <v>0</v>
      </c>
    </row>
    <row r="93" spans="1:6" x14ac:dyDescent="0.2">
      <c r="A93" s="93"/>
      <c r="B93" s="87"/>
      <c r="C93" s="88"/>
      <c r="D93" s="89"/>
      <c r="E93" s="65"/>
      <c r="F93" s="59"/>
    </row>
    <row r="94" spans="1:6" x14ac:dyDescent="0.2">
      <c r="A94" s="94"/>
      <c r="B94" s="46"/>
      <c r="C94" s="42"/>
      <c r="D94" s="24"/>
      <c r="E94" s="42"/>
      <c r="F94" s="42"/>
    </row>
    <row r="95" spans="1:6" x14ac:dyDescent="0.2">
      <c r="A95" s="91">
        <f>COUNT($A$7:A93)+1</f>
        <v>18</v>
      </c>
      <c r="B95" s="45" t="s">
        <v>88</v>
      </c>
      <c r="C95" s="42"/>
      <c r="D95" s="24"/>
      <c r="E95" s="42"/>
      <c r="F95" s="42"/>
    </row>
    <row r="96" spans="1:6" ht="38.25" x14ac:dyDescent="0.2">
      <c r="A96" s="94"/>
      <c r="B96" s="46" t="s">
        <v>29</v>
      </c>
      <c r="C96" s="63"/>
      <c r="D96" s="64">
        <v>0.1</v>
      </c>
      <c r="E96" s="42"/>
      <c r="F96" s="41">
        <f>SUM(F7:F90)*D96</f>
        <v>0</v>
      </c>
    </row>
    <row r="97" spans="1:6" x14ac:dyDescent="0.2">
      <c r="A97" s="99"/>
      <c r="B97" s="70"/>
      <c r="C97" s="42"/>
      <c r="D97" s="24"/>
      <c r="E97" s="62"/>
      <c r="F97" s="42"/>
    </row>
    <row r="98" spans="1:6" x14ac:dyDescent="0.2">
      <c r="A98" s="47"/>
      <c r="B98" s="71" t="s">
        <v>2</v>
      </c>
      <c r="C98" s="48"/>
      <c r="D98" s="49"/>
      <c r="E98" s="50" t="s">
        <v>40</v>
      </c>
      <c r="F98" s="50">
        <f>SUM(F9:F97)</f>
        <v>0</v>
      </c>
    </row>
  </sheetData>
  <sheetProtection algorithmName="SHA-512" hashValue="QDkbb3wF8R07NrxPRWyEgXywkOstaLsjgrCYYFLOftGNLSTckLp6BPthPu+LIOsxVYL/dTDmBrFQNIcWWnA2Wg==" saltValue="nxmF833MVyeXjBS8Bp6spg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</oddHeader>
    <oddFooter>&amp;C&amp;"Arial,Navadno"&amp;9&amp;P / &amp;N</oddFooter>
  </headerFooter>
  <rowBreaks count="3" manualBreakCount="3">
    <brk id="30" max="5" man="1"/>
    <brk id="58" max="5" man="1"/>
    <brk id="88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zoomScaleNormal="100" zoomScaleSheetLayoutView="100" workbookViewId="0">
      <selection activeCell="J13" sqref="J13"/>
    </sheetView>
  </sheetViews>
  <sheetFormatPr defaultColWidth="9.140625" defaultRowHeight="12.75" x14ac:dyDescent="0.2"/>
  <cols>
    <col min="1" max="1" width="6.7109375" style="30" customWidth="1"/>
    <col min="2" max="2" width="37.7109375" style="72" customWidth="1"/>
    <col min="3" max="3" width="6.7109375" style="33" customWidth="1"/>
    <col min="4" max="4" width="6.7109375" style="34" customWidth="1"/>
    <col min="5" max="5" width="14.7109375" style="32" customWidth="1"/>
    <col min="6" max="6" width="14.7109375" style="33" customWidth="1"/>
    <col min="7" max="16384" width="9.140625" style="34"/>
  </cols>
  <sheetData>
    <row r="1" spans="1:6" x14ac:dyDescent="0.2">
      <c r="A1" s="29" t="s">
        <v>48</v>
      </c>
      <c r="B1" s="66" t="s">
        <v>8</v>
      </c>
      <c r="C1" s="30"/>
      <c r="D1" s="31"/>
    </row>
    <row r="2" spans="1:6" x14ac:dyDescent="0.2">
      <c r="A2" s="29" t="s">
        <v>49</v>
      </c>
      <c r="B2" s="66" t="s">
        <v>9</v>
      </c>
      <c r="C2" s="30"/>
      <c r="D2" s="31"/>
    </row>
    <row r="3" spans="1:6" x14ac:dyDescent="0.2">
      <c r="A3" s="29" t="s">
        <v>136</v>
      </c>
      <c r="B3" s="66" t="s">
        <v>143</v>
      </c>
      <c r="C3" s="30"/>
      <c r="D3" s="31"/>
    </row>
    <row r="4" spans="1:6" x14ac:dyDescent="0.2">
      <c r="A4" s="29"/>
      <c r="B4" s="66"/>
      <c r="C4" s="30"/>
      <c r="D4" s="31"/>
    </row>
    <row r="5" spans="1:6" ht="76.5" x14ac:dyDescent="0.2">
      <c r="A5" s="102" t="s">
        <v>0</v>
      </c>
      <c r="B5" s="103" t="s">
        <v>33</v>
      </c>
      <c r="C5" s="104" t="s">
        <v>10</v>
      </c>
      <c r="D5" s="104" t="s">
        <v>11</v>
      </c>
      <c r="E5" s="105" t="s">
        <v>37</v>
      </c>
      <c r="F5" s="105" t="s">
        <v>38</v>
      </c>
    </row>
    <row r="6" spans="1:6" x14ac:dyDescent="0.2">
      <c r="A6" s="90">
        <v>1</v>
      </c>
      <c r="B6" s="67"/>
      <c r="C6" s="35"/>
      <c r="D6" s="36"/>
      <c r="E6" s="37"/>
      <c r="F6" s="35"/>
    </row>
    <row r="7" spans="1:6" x14ac:dyDescent="0.2">
      <c r="A7" s="91">
        <f>COUNT(A6+1)</f>
        <v>1</v>
      </c>
      <c r="B7" s="126" t="s">
        <v>12</v>
      </c>
      <c r="C7" s="38"/>
      <c r="D7" s="20"/>
      <c r="E7" s="2"/>
      <c r="F7" s="2"/>
    </row>
    <row r="8" spans="1:6" ht="51" x14ac:dyDescent="0.2">
      <c r="A8" s="91"/>
      <c r="B8" s="3" t="s">
        <v>51</v>
      </c>
      <c r="C8" s="38"/>
      <c r="D8" s="20"/>
      <c r="E8" s="2"/>
      <c r="F8" s="2"/>
    </row>
    <row r="9" spans="1:6" ht="14.25" x14ac:dyDescent="0.2">
      <c r="A9" s="91"/>
      <c r="B9" s="3"/>
      <c r="C9" s="39">
        <v>4</v>
      </c>
      <c r="D9" s="20" t="s">
        <v>36</v>
      </c>
      <c r="E9" s="51"/>
      <c r="F9" s="2">
        <f>C9*E9</f>
        <v>0</v>
      </c>
    </row>
    <row r="10" spans="1:6" x14ac:dyDescent="0.2">
      <c r="A10" s="91"/>
      <c r="B10" s="3"/>
      <c r="C10" s="39"/>
      <c r="D10" s="20"/>
      <c r="E10" s="41"/>
      <c r="F10" s="2"/>
    </row>
    <row r="11" spans="1:6" x14ac:dyDescent="0.2">
      <c r="A11" s="98"/>
      <c r="B11" s="68"/>
      <c r="C11" s="60"/>
      <c r="D11" s="54"/>
      <c r="E11" s="55"/>
      <c r="F11" s="53"/>
    </row>
    <row r="12" spans="1:6" x14ac:dyDescent="0.2">
      <c r="A12" s="91">
        <f>COUNT($A$7:A11)+1</f>
        <v>2</v>
      </c>
      <c r="B12" s="45" t="s">
        <v>14</v>
      </c>
      <c r="C12" s="56"/>
      <c r="D12" s="24"/>
      <c r="E12" s="41"/>
      <c r="F12" s="42"/>
    </row>
    <row r="13" spans="1:6" ht="51" x14ac:dyDescent="0.2">
      <c r="A13" s="96"/>
      <c r="B13" s="46" t="s">
        <v>16</v>
      </c>
      <c r="C13" s="56"/>
      <c r="D13" s="24"/>
      <c r="E13" s="41"/>
      <c r="F13" s="42"/>
    </row>
    <row r="14" spans="1:6" ht="14.25" x14ac:dyDescent="0.2">
      <c r="A14" s="96"/>
      <c r="B14" s="46"/>
      <c r="C14" s="56">
        <v>5</v>
      </c>
      <c r="D14" s="24" t="s">
        <v>42</v>
      </c>
      <c r="E14" s="51"/>
      <c r="F14" s="41">
        <f>C14*E14</f>
        <v>0</v>
      </c>
    </row>
    <row r="15" spans="1:6" x14ac:dyDescent="0.2">
      <c r="A15" s="97"/>
      <c r="B15" s="69"/>
      <c r="C15" s="57"/>
      <c r="D15" s="58"/>
      <c r="E15" s="59"/>
      <c r="F15" s="59"/>
    </row>
    <row r="16" spans="1:6" x14ac:dyDescent="0.2">
      <c r="A16" s="98"/>
      <c r="B16" s="68"/>
      <c r="C16" s="60"/>
      <c r="D16" s="54"/>
      <c r="E16" s="60"/>
      <c r="F16" s="53"/>
    </row>
    <row r="17" spans="1:6" x14ac:dyDescent="0.2">
      <c r="A17" s="91">
        <f>COUNT($A$7:A16)+1</f>
        <v>3</v>
      </c>
      <c r="B17" s="45" t="s">
        <v>61</v>
      </c>
      <c r="C17" s="56"/>
      <c r="D17" s="24"/>
      <c r="E17" s="41"/>
      <c r="F17" s="41"/>
    </row>
    <row r="18" spans="1:6" ht="51" x14ac:dyDescent="0.2">
      <c r="A18" s="96"/>
      <c r="B18" s="46" t="s">
        <v>62</v>
      </c>
      <c r="C18" s="56"/>
      <c r="D18" s="24"/>
      <c r="F18" s="41"/>
    </row>
    <row r="19" spans="1:6" x14ac:dyDescent="0.2">
      <c r="A19" s="96"/>
      <c r="B19" s="46"/>
      <c r="C19" s="56">
        <v>1</v>
      </c>
      <c r="D19" s="24" t="s">
        <v>34</v>
      </c>
      <c r="E19" s="51"/>
      <c r="F19" s="41">
        <f>C19*E19</f>
        <v>0</v>
      </c>
    </row>
    <row r="20" spans="1:6" x14ac:dyDescent="0.2">
      <c r="A20" s="97"/>
      <c r="B20" s="69"/>
      <c r="C20" s="57"/>
      <c r="D20" s="58"/>
      <c r="E20" s="59"/>
      <c r="F20" s="59"/>
    </row>
    <row r="21" spans="1:6" x14ac:dyDescent="0.2">
      <c r="A21" s="98"/>
      <c r="B21" s="68"/>
      <c r="C21" s="60"/>
      <c r="D21" s="54"/>
      <c r="E21" s="55"/>
      <c r="F21" s="55"/>
    </row>
    <row r="22" spans="1:6" x14ac:dyDescent="0.2">
      <c r="A22" s="91">
        <f>COUNT($A$7:A21)+1</f>
        <v>4</v>
      </c>
      <c r="B22" s="45" t="s">
        <v>63</v>
      </c>
      <c r="C22" s="56"/>
      <c r="D22" s="24"/>
      <c r="E22" s="41"/>
      <c r="F22" s="41"/>
    </row>
    <row r="23" spans="1:6" ht="38.25" x14ac:dyDescent="0.2">
      <c r="A23" s="96"/>
      <c r="B23" s="46" t="s">
        <v>64</v>
      </c>
      <c r="C23" s="56"/>
      <c r="D23" s="24"/>
      <c r="E23" s="41"/>
      <c r="F23" s="41"/>
    </row>
    <row r="24" spans="1:6" ht="14.25" x14ac:dyDescent="0.2">
      <c r="A24" s="96"/>
      <c r="B24" s="46"/>
      <c r="C24" s="56">
        <v>2</v>
      </c>
      <c r="D24" s="24" t="s">
        <v>36</v>
      </c>
      <c r="E24" s="51"/>
      <c r="F24" s="41">
        <f>C24*E24</f>
        <v>0</v>
      </c>
    </row>
    <row r="25" spans="1:6" x14ac:dyDescent="0.2">
      <c r="A25" s="97"/>
      <c r="B25" s="69"/>
      <c r="C25" s="57"/>
      <c r="D25" s="58"/>
      <c r="E25" s="59"/>
      <c r="F25" s="59"/>
    </row>
    <row r="26" spans="1:6" x14ac:dyDescent="0.2">
      <c r="A26" s="98"/>
      <c r="B26" s="68"/>
      <c r="C26" s="60"/>
      <c r="D26" s="54"/>
      <c r="E26" s="55"/>
      <c r="F26" s="53"/>
    </row>
    <row r="27" spans="1:6" ht="25.5" x14ac:dyDescent="0.2">
      <c r="A27" s="91">
        <f>COUNT($A$7:A26)+1</f>
        <v>5</v>
      </c>
      <c r="B27" s="45" t="s">
        <v>68</v>
      </c>
      <c r="C27" s="56"/>
      <c r="D27" s="24"/>
      <c r="E27" s="41"/>
      <c r="F27" s="42"/>
    </row>
    <row r="28" spans="1:6" ht="89.25" x14ac:dyDescent="0.2">
      <c r="A28" s="96"/>
      <c r="B28" s="46" t="s">
        <v>89</v>
      </c>
      <c r="C28" s="56"/>
      <c r="D28" s="24"/>
      <c r="E28" s="41"/>
      <c r="F28" s="42"/>
    </row>
    <row r="29" spans="1:6" x14ac:dyDescent="0.2">
      <c r="A29" s="96"/>
      <c r="B29" s="45" t="s">
        <v>69</v>
      </c>
      <c r="C29" s="56"/>
      <c r="D29" s="24"/>
      <c r="E29" s="41"/>
      <c r="F29" s="42"/>
    </row>
    <row r="30" spans="1:6" ht="25.5" x14ac:dyDescent="0.2">
      <c r="A30" s="96"/>
      <c r="B30" s="46" t="s">
        <v>70</v>
      </c>
      <c r="C30" s="56">
        <v>5</v>
      </c>
      <c r="D30" s="43" t="s">
        <v>42</v>
      </c>
      <c r="E30" s="52"/>
      <c r="F30" s="44">
        <f>C30*E30</f>
        <v>0</v>
      </c>
    </row>
    <row r="31" spans="1:6" ht="25.5" x14ac:dyDescent="0.2">
      <c r="A31" s="96"/>
      <c r="B31" s="46" t="s">
        <v>90</v>
      </c>
      <c r="C31" s="56">
        <v>5</v>
      </c>
      <c r="D31" s="43" t="s">
        <v>42</v>
      </c>
      <c r="E31" s="52"/>
      <c r="F31" s="44">
        <f>C31*E31</f>
        <v>0</v>
      </c>
    </row>
    <row r="32" spans="1:6" x14ac:dyDescent="0.2">
      <c r="A32" s="97"/>
      <c r="B32" s="69"/>
      <c r="C32" s="57"/>
      <c r="D32" s="76"/>
      <c r="E32" s="77"/>
      <c r="F32" s="77"/>
    </row>
    <row r="33" spans="1:6" x14ac:dyDescent="0.2">
      <c r="A33" s="98"/>
      <c r="B33" s="73"/>
      <c r="C33" s="60"/>
      <c r="D33" s="54"/>
      <c r="E33" s="55"/>
      <c r="F33" s="55"/>
    </row>
    <row r="34" spans="1:6" x14ac:dyDescent="0.2">
      <c r="A34" s="91">
        <f>COUNT($A$7:A33)+1</f>
        <v>6</v>
      </c>
      <c r="B34" s="45" t="s">
        <v>18</v>
      </c>
      <c r="C34" s="56"/>
      <c r="D34" s="24"/>
      <c r="E34" s="41"/>
      <c r="F34" s="41"/>
    </row>
    <row r="35" spans="1:6" ht="25.5" x14ac:dyDescent="0.2">
      <c r="A35" s="96"/>
      <c r="B35" s="46" t="s">
        <v>17</v>
      </c>
      <c r="C35" s="56"/>
      <c r="D35" s="24"/>
      <c r="E35" s="41"/>
      <c r="F35" s="42"/>
    </row>
    <row r="36" spans="1:6" ht="14.25" x14ac:dyDescent="0.2">
      <c r="A36" s="96"/>
      <c r="B36" s="46"/>
      <c r="C36" s="56">
        <v>45</v>
      </c>
      <c r="D36" s="24" t="s">
        <v>42</v>
      </c>
      <c r="E36" s="51"/>
      <c r="F36" s="41">
        <f>C36*E36</f>
        <v>0</v>
      </c>
    </row>
    <row r="37" spans="1:6" x14ac:dyDescent="0.2">
      <c r="A37" s="97"/>
      <c r="B37" s="69"/>
      <c r="C37" s="57"/>
      <c r="D37" s="58"/>
      <c r="E37" s="59"/>
      <c r="F37" s="59"/>
    </row>
    <row r="38" spans="1:6" x14ac:dyDescent="0.2">
      <c r="A38" s="98"/>
      <c r="B38" s="68"/>
      <c r="C38" s="60"/>
      <c r="D38" s="54"/>
      <c r="E38" s="55"/>
      <c r="F38" s="55"/>
    </row>
    <row r="39" spans="1:6" x14ac:dyDescent="0.2">
      <c r="A39" s="91">
        <f>COUNT($A$7:A38)+1</f>
        <v>7</v>
      </c>
      <c r="B39" s="45" t="s">
        <v>79</v>
      </c>
      <c r="C39" s="56"/>
      <c r="D39" s="24"/>
      <c r="E39" s="41"/>
      <c r="F39" s="42"/>
    </row>
    <row r="40" spans="1:6" ht="63.75" x14ac:dyDescent="0.2">
      <c r="A40" s="96"/>
      <c r="B40" s="46" t="s">
        <v>110</v>
      </c>
      <c r="C40" s="56"/>
      <c r="D40" s="24"/>
      <c r="E40" s="41"/>
      <c r="F40" s="42"/>
    </row>
    <row r="41" spans="1:6" ht="14.25" x14ac:dyDescent="0.2">
      <c r="A41" s="96"/>
      <c r="B41" s="46" t="s">
        <v>31</v>
      </c>
      <c r="C41" s="56">
        <v>4</v>
      </c>
      <c r="D41" s="24" t="s">
        <v>41</v>
      </c>
      <c r="E41" s="51"/>
      <c r="F41" s="41">
        <f>C41*E41</f>
        <v>0</v>
      </c>
    </row>
    <row r="42" spans="1:6" ht="14.25" x14ac:dyDescent="0.2">
      <c r="A42" s="96"/>
      <c r="B42" s="46" t="s">
        <v>32</v>
      </c>
      <c r="C42" s="56">
        <v>1</v>
      </c>
      <c r="D42" s="24" t="s">
        <v>41</v>
      </c>
      <c r="E42" s="51"/>
      <c r="F42" s="41">
        <f>C42*E42</f>
        <v>0</v>
      </c>
    </row>
    <row r="43" spans="1:6" x14ac:dyDescent="0.2">
      <c r="A43" s="97"/>
      <c r="B43" s="69"/>
      <c r="C43" s="57"/>
      <c r="D43" s="58"/>
      <c r="E43" s="59"/>
      <c r="F43" s="59"/>
    </row>
    <row r="44" spans="1:6" x14ac:dyDescent="0.2">
      <c r="A44" s="98"/>
      <c r="B44" s="68"/>
      <c r="C44" s="60"/>
      <c r="D44" s="54"/>
      <c r="E44" s="55"/>
      <c r="F44" s="55"/>
    </row>
    <row r="45" spans="1:6" x14ac:dyDescent="0.2">
      <c r="A45" s="91">
        <f>COUNT($A$7:A44)+1</f>
        <v>8</v>
      </c>
      <c r="B45" s="45" t="s">
        <v>21</v>
      </c>
      <c r="C45" s="56"/>
      <c r="D45" s="24"/>
      <c r="E45" s="41"/>
      <c r="F45" s="41"/>
    </row>
    <row r="46" spans="1:6" ht="76.5" x14ac:dyDescent="0.2">
      <c r="A46" s="96"/>
      <c r="B46" s="46" t="s">
        <v>80</v>
      </c>
      <c r="C46" s="56"/>
      <c r="D46" s="24"/>
      <c r="E46" s="41"/>
      <c r="F46" s="41"/>
    </row>
    <row r="47" spans="1:6" ht="14.25" x14ac:dyDescent="0.2">
      <c r="A47" s="96"/>
      <c r="B47" s="46"/>
      <c r="C47" s="56">
        <v>1</v>
      </c>
      <c r="D47" s="24" t="s">
        <v>41</v>
      </c>
      <c r="E47" s="51"/>
      <c r="F47" s="41">
        <f>C47*E47</f>
        <v>0</v>
      </c>
    </row>
    <row r="48" spans="1:6" x14ac:dyDescent="0.2">
      <c r="A48" s="97"/>
      <c r="B48" s="69"/>
      <c r="C48" s="57"/>
      <c r="D48" s="58"/>
      <c r="E48" s="59"/>
      <c r="F48" s="59"/>
    </row>
    <row r="49" spans="1:6" x14ac:dyDescent="0.2">
      <c r="A49" s="98"/>
      <c r="B49" s="68"/>
      <c r="C49" s="60"/>
      <c r="D49" s="54"/>
      <c r="E49" s="55"/>
      <c r="F49" s="55"/>
    </row>
    <row r="50" spans="1:6" x14ac:dyDescent="0.2">
      <c r="A50" s="91">
        <f>COUNT($A$7:A49)+1</f>
        <v>9</v>
      </c>
      <c r="B50" s="45" t="s">
        <v>24</v>
      </c>
      <c r="C50" s="56"/>
      <c r="D50" s="24"/>
      <c r="E50" s="41"/>
      <c r="F50" s="41"/>
    </row>
    <row r="51" spans="1:6" ht="63.75" x14ac:dyDescent="0.2">
      <c r="A51" s="96"/>
      <c r="B51" s="46" t="s">
        <v>104</v>
      </c>
      <c r="C51" s="56"/>
      <c r="D51" s="24"/>
      <c r="E51" s="41"/>
      <c r="F51" s="41"/>
    </row>
    <row r="52" spans="1:6" ht="14.25" x14ac:dyDescent="0.2">
      <c r="A52" s="96"/>
      <c r="B52" s="46"/>
      <c r="C52" s="56">
        <v>1</v>
      </c>
      <c r="D52" s="24" t="s">
        <v>41</v>
      </c>
      <c r="E52" s="51"/>
      <c r="F52" s="41">
        <f>C52*E52</f>
        <v>0</v>
      </c>
    </row>
    <row r="53" spans="1:6" x14ac:dyDescent="0.2">
      <c r="A53" s="97"/>
      <c r="B53" s="69"/>
      <c r="C53" s="57"/>
      <c r="D53" s="58"/>
      <c r="E53" s="59"/>
      <c r="F53" s="59"/>
    </row>
    <row r="54" spans="1:6" x14ac:dyDescent="0.2">
      <c r="A54" s="98"/>
      <c r="B54" s="68"/>
      <c r="C54" s="60"/>
      <c r="D54" s="54"/>
      <c r="E54" s="55"/>
      <c r="F54" s="55"/>
    </row>
    <row r="55" spans="1:6" x14ac:dyDescent="0.2">
      <c r="A55" s="91">
        <f>COUNT($A$7:A54)+1</f>
        <v>10</v>
      </c>
      <c r="B55" s="45" t="s">
        <v>81</v>
      </c>
      <c r="C55" s="56"/>
      <c r="D55" s="24"/>
      <c r="E55" s="41"/>
      <c r="F55" s="41"/>
    </row>
    <row r="56" spans="1:6" ht="89.25" x14ac:dyDescent="0.2">
      <c r="A56" s="96"/>
      <c r="B56" s="46" t="s">
        <v>105</v>
      </c>
      <c r="C56" s="56"/>
      <c r="D56" s="24"/>
      <c r="E56" s="41"/>
      <c r="F56" s="41"/>
    </row>
    <row r="57" spans="1:6" ht="14.25" x14ac:dyDescent="0.2">
      <c r="A57" s="96"/>
      <c r="B57" s="46"/>
      <c r="C57" s="56">
        <v>2</v>
      </c>
      <c r="D57" s="24" t="s">
        <v>41</v>
      </c>
      <c r="E57" s="51"/>
      <c r="F57" s="41">
        <f>C57*E57</f>
        <v>0</v>
      </c>
    </row>
    <row r="58" spans="1:6" x14ac:dyDescent="0.2">
      <c r="A58" s="97"/>
      <c r="B58" s="69"/>
      <c r="C58" s="57"/>
      <c r="D58" s="58"/>
      <c r="E58" s="59"/>
      <c r="F58" s="59"/>
    </row>
    <row r="59" spans="1:6" x14ac:dyDescent="0.2">
      <c r="A59" s="98"/>
      <c r="B59" s="68"/>
      <c r="C59" s="60"/>
      <c r="D59" s="54"/>
      <c r="E59" s="55"/>
      <c r="F59" s="55"/>
    </row>
    <row r="60" spans="1:6" x14ac:dyDescent="0.2">
      <c r="A60" s="91">
        <f>COUNT($A$7:A59)+1</f>
        <v>11</v>
      </c>
      <c r="B60" s="45" t="s">
        <v>82</v>
      </c>
      <c r="C60" s="56"/>
      <c r="D60" s="24"/>
      <c r="E60" s="41"/>
      <c r="F60" s="42"/>
    </row>
    <row r="61" spans="1:6" ht="63.75" x14ac:dyDescent="0.2">
      <c r="A61" s="96"/>
      <c r="B61" s="46" t="s">
        <v>106</v>
      </c>
      <c r="C61" s="56"/>
      <c r="D61" s="24"/>
      <c r="E61" s="41"/>
      <c r="F61" s="42"/>
    </row>
    <row r="62" spans="1:6" ht="14.25" x14ac:dyDescent="0.2">
      <c r="A62" s="96"/>
      <c r="B62" s="46"/>
      <c r="C62" s="56">
        <v>1</v>
      </c>
      <c r="D62" s="24" t="s">
        <v>41</v>
      </c>
      <c r="E62" s="51"/>
      <c r="F62" s="41">
        <f>C62*E62</f>
        <v>0</v>
      </c>
    </row>
    <row r="63" spans="1:6" x14ac:dyDescent="0.2">
      <c r="A63" s="97"/>
      <c r="B63" s="69"/>
      <c r="C63" s="57"/>
      <c r="D63" s="58"/>
      <c r="E63" s="59"/>
      <c r="F63" s="59"/>
    </row>
    <row r="64" spans="1:6" x14ac:dyDescent="0.2">
      <c r="A64" s="98"/>
      <c r="B64" s="73"/>
      <c r="C64" s="60"/>
      <c r="D64" s="85"/>
      <c r="E64" s="74"/>
      <c r="F64" s="74"/>
    </row>
    <row r="65" spans="1:6" x14ac:dyDescent="0.2">
      <c r="A65" s="91">
        <f>COUNT($A$7:A64)+1</f>
        <v>12</v>
      </c>
      <c r="B65" s="45" t="s">
        <v>20</v>
      </c>
      <c r="C65" s="56"/>
      <c r="D65" s="24"/>
      <c r="E65" s="41"/>
      <c r="F65" s="41"/>
    </row>
    <row r="66" spans="1:6" ht="38.25" x14ac:dyDescent="0.2">
      <c r="A66" s="96"/>
      <c r="B66" s="46" t="s">
        <v>19</v>
      </c>
      <c r="C66" s="56"/>
      <c r="D66" s="24"/>
      <c r="E66" s="41"/>
      <c r="F66" s="42"/>
    </row>
    <row r="67" spans="1:6" ht="14.25" x14ac:dyDescent="0.2">
      <c r="A67" s="96"/>
      <c r="B67" s="46"/>
      <c r="C67" s="56">
        <v>5</v>
      </c>
      <c r="D67" s="24" t="s">
        <v>41</v>
      </c>
      <c r="E67" s="51"/>
      <c r="F67" s="41">
        <f>C67*E67</f>
        <v>0</v>
      </c>
    </row>
    <row r="68" spans="1:6" x14ac:dyDescent="0.2">
      <c r="A68" s="97"/>
      <c r="B68" s="69"/>
      <c r="C68" s="57"/>
      <c r="D68" s="58"/>
      <c r="E68" s="59"/>
      <c r="F68" s="59"/>
    </row>
    <row r="69" spans="1:6" x14ac:dyDescent="0.2">
      <c r="A69" s="98"/>
      <c r="B69" s="68"/>
      <c r="C69" s="60"/>
      <c r="D69" s="54"/>
      <c r="E69" s="55"/>
      <c r="F69" s="55"/>
    </row>
    <row r="70" spans="1:6" x14ac:dyDescent="0.2">
      <c r="A70" s="91">
        <f>COUNT($A$7:A69)+1</f>
        <v>13</v>
      </c>
      <c r="B70" s="45" t="s">
        <v>22</v>
      </c>
      <c r="C70" s="56"/>
      <c r="D70" s="24"/>
      <c r="E70" s="41"/>
      <c r="F70" s="41"/>
    </row>
    <row r="71" spans="1:6" ht="38.25" x14ac:dyDescent="0.2">
      <c r="A71" s="96"/>
      <c r="B71" s="46" t="s">
        <v>35</v>
      </c>
      <c r="C71" s="56"/>
      <c r="D71" s="24"/>
      <c r="E71" s="41"/>
      <c r="F71" s="42"/>
    </row>
    <row r="72" spans="1:6" ht="14.25" x14ac:dyDescent="0.2">
      <c r="A72" s="96"/>
      <c r="B72" s="46"/>
      <c r="C72" s="56">
        <v>4</v>
      </c>
      <c r="D72" s="24" t="s">
        <v>36</v>
      </c>
      <c r="E72" s="51"/>
      <c r="F72" s="41">
        <f>C72*E72</f>
        <v>0</v>
      </c>
    </row>
    <row r="73" spans="1:6" x14ac:dyDescent="0.2">
      <c r="A73" s="97"/>
      <c r="B73" s="69"/>
      <c r="C73" s="57"/>
      <c r="D73" s="58"/>
      <c r="E73" s="59"/>
      <c r="F73" s="59"/>
    </row>
    <row r="74" spans="1:6" x14ac:dyDescent="0.2">
      <c r="A74" s="98"/>
      <c r="B74" s="68"/>
      <c r="C74" s="60"/>
      <c r="D74" s="54"/>
      <c r="E74" s="55"/>
      <c r="F74" s="55"/>
    </row>
    <row r="75" spans="1:6" x14ac:dyDescent="0.2">
      <c r="A75" s="91">
        <f>COUNT($A$7:A74)+1</f>
        <v>14</v>
      </c>
      <c r="B75" s="45" t="s">
        <v>25</v>
      </c>
      <c r="C75" s="56"/>
      <c r="D75" s="24"/>
      <c r="E75" s="41"/>
      <c r="F75" s="42"/>
    </row>
    <row r="76" spans="1:6" ht="38.25" x14ac:dyDescent="0.2">
      <c r="A76" s="96"/>
      <c r="B76" s="46" t="s">
        <v>83</v>
      </c>
      <c r="C76" s="56"/>
      <c r="D76" s="24"/>
      <c r="E76" s="41"/>
      <c r="F76" s="42"/>
    </row>
    <row r="77" spans="1:6" x14ac:dyDescent="0.2">
      <c r="A77" s="96"/>
      <c r="B77" s="46"/>
      <c r="C77" s="56">
        <v>1</v>
      </c>
      <c r="D77" s="24" t="s">
        <v>1</v>
      </c>
      <c r="E77" s="51"/>
      <c r="F77" s="41">
        <f>C77*E77</f>
        <v>0</v>
      </c>
    </row>
    <row r="78" spans="1:6" x14ac:dyDescent="0.2">
      <c r="A78" s="97"/>
      <c r="B78" s="69"/>
      <c r="C78" s="57"/>
      <c r="D78" s="58"/>
      <c r="E78" s="59"/>
      <c r="F78" s="59"/>
    </row>
    <row r="79" spans="1:6" x14ac:dyDescent="0.2">
      <c r="A79" s="98"/>
      <c r="B79" s="68"/>
      <c r="C79" s="60"/>
      <c r="D79" s="54"/>
      <c r="E79" s="55"/>
      <c r="F79" s="55"/>
    </row>
    <row r="80" spans="1:6" x14ac:dyDescent="0.2">
      <c r="A80" s="91">
        <f>COUNT($A$7:A79)+1</f>
        <v>15</v>
      </c>
      <c r="B80" s="45" t="s">
        <v>27</v>
      </c>
      <c r="C80" s="56"/>
      <c r="D80" s="24"/>
      <c r="E80" s="41"/>
      <c r="F80" s="41"/>
    </row>
    <row r="81" spans="1:6" ht="25.5" x14ac:dyDescent="0.2">
      <c r="A81" s="96"/>
      <c r="B81" s="46" t="s">
        <v>26</v>
      </c>
      <c r="C81" s="56"/>
      <c r="D81" s="24"/>
      <c r="E81" s="41"/>
      <c r="F81" s="42"/>
    </row>
    <row r="82" spans="1:6" x14ac:dyDescent="0.2">
      <c r="A82" s="96"/>
      <c r="B82" s="46"/>
      <c r="C82" s="56">
        <v>1</v>
      </c>
      <c r="D82" s="24" t="s">
        <v>1</v>
      </c>
      <c r="E82" s="51"/>
      <c r="F82" s="41">
        <f>C82*E82</f>
        <v>0</v>
      </c>
    </row>
    <row r="83" spans="1:6" x14ac:dyDescent="0.2">
      <c r="A83" s="97"/>
      <c r="B83" s="69"/>
      <c r="C83" s="57"/>
      <c r="D83" s="58"/>
      <c r="E83" s="59"/>
      <c r="F83" s="59"/>
    </row>
    <row r="84" spans="1:6" x14ac:dyDescent="0.2">
      <c r="A84" s="98"/>
      <c r="B84" s="73"/>
      <c r="C84" s="35"/>
      <c r="D84" s="36"/>
      <c r="E84" s="37"/>
      <c r="F84" s="35"/>
    </row>
    <row r="85" spans="1:6" ht="25.5" x14ac:dyDescent="0.2">
      <c r="A85" s="91">
        <f>COUNT($A$7:A84)+1</f>
        <v>16</v>
      </c>
      <c r="B85" s="45" t="s">
        <v>28</v>
      </c>
      <c r="C85" s="42"/>
      <c r="D85" s="24"/>
      <c r="E85" s="62"/>
      <c r="F85" s="42"/>
    </row>
    <row r="86" spans="1:6" ht="102" x14ac:dyDescent="0.2">
      <c r="A86" s="94"/>
      <c r="B86" s="46" t="s">
        <v>87</v>
      </c>
      <c r="C86" s="42"/>
      <c r="D86" s="24"/>
      <c r="E86" s="41"/>
      <c r="F86" s="42"/>
    </row>
    <row r="87" spans="1:6" x14ac:dyDescent="0.2">
      <c r="A87" s="91"/>
      <c r="B87" s="86"/>
      <c r="C87" s="63"/>
      <c r="D87" s="64">
        <v>0.02</v>
      </c>
      <c r="E87" s="42"/>
      <c r="F87" s="41">
        <f>SUM(F7:F86)*D87</f>
        <v>0</v>
      </c>
    </row>
    <row r="88" spans="1:6" x14ac:dyDescent="0.2">
      <c r="A88" s="93"/>
      <c r="B88" s="87"/>
      <c r="C88" s="88"/>
      <c r="D88" s="89"/>
      <c r="E88" s="65"/>
      <c r="F88" s="59"/>
    </row>
    <row r="89" spans="1:6" x14ac:dyDescent="0.2">
      <c r="A89" s="94"/>
      <c r="B89" s="46"/>
      <c r="C89" s="42"/>
      <c r="D89" s="24"/>
      <c r="E89" s="42"/>
      <c r="F89" s="42"/>
    </row>
    <row r="90" spans="1:6" x14ac:dyDescent="0.2">
      <c r="A90" s="91">
        <f>COUNT($A$7:A88)+1</f>
        <v>17</v>
      </c>
      <c r="B90" s="45" t="s">
        <v>88</v>
      </c>
      <c r="C90" s="42"/>
      <c r="D90" s="24"/>
      <c r="E90" s="42"/>
      <c r="F90" s="42"/>
    </row>
    <row r="91" spans="1:6" ht="38.25" x14ac:dyDescent="0.2">
      <c r="A91" s="94"/>
      <c r="B91" s="46" t="s">
        <v>29</v>
      </c>
      <c r="C91" s="63"/>
      <c r="D91" s="64">
        <v>0.1</v>
      </c>
      <c r="E91" s="42"/>
      <c r="F91" s="41">
        <f>SUM(F7:F85)*D91</f>
        <v>0</v>
      </c>
    </row>
    <row r="92" spans="1:6" x14ac:dyDescent="0.2">
      <c r="A92" s="99"/>
      <c r="B92" s="70"/>
      <c r="C92" s="42"/>
      <c r="D92" s="24"/>
      <c r="E92" s="62"/>
      <c r="F92" s="42"/>
    </row>
    <row r="93" spans="1:6" x14ac:dyDescent="0.2">
      <c r="A93" s="47"/>
      <c r="B93" s="71" t="s">
        <v>2</v>
      </c>
      <c r="C93" s="48"/>
      <c r="D93" s="49"/>
      <c r="E93" s="50" t="s">
        <v>40</v>
      </c>
      <c r="F93" s="50">
        <f>SUM(F9:F92)</f>
        <v>0</v>
      </c>
    </row>
  </sheetData>
  <sheetProtection algorithmName="SHA-512" hashValue="A5/sv3TZ5VUzJHvMcg/skqw+i1sOtRz9cksg4J0YqmK7ovuGrMxd1JPdeZ9o66ittmmYjn7F9ku/qJi1U5tbXA==" saltValue="n+dDWbjIX9CJi0JrAXs+sg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</oddHeader>
    <oddFooter>&amp;C&amp;"Arial,Navadno"&amp;9&amp;P / &amp;N</oddFooter>
  </headerFooter>
  <rowBreaks count="3" manualBreakCount="3">
    <brk id="32" max="5" man="1"/>
    <brk id="58" max="5" man="1"/>
    <brk id="8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10</vt:i4>
      </vt:variant>
    </vt:vector>
  </HeadingPairs>
  <TitlesOfParts>
    <vt:vector size="16" baseType="lpstr">
      <vt:lpstr>Obrazec</vt:lpstr>
      <vt:lpstr>Rekapitulacija_Pod hribom</vt:lpstr>
      <vt:lpstr>N-10201_GD</vt:lpstr>
      <vt:lpstr>PRIKL. SON_PE 32_GD</vt:lpstr>
      <vt:lpstr>SP 10256_GD</vt:lpstr>
      <vt:lpstr>SP 10255_GD</vt:lpstr>
      <vt:lpstr>'N-10201_GD'!Področje_tiskanja</vt:lpstr>
      <vt:lpstr>Obrazec!Področje_tiskanja</vt:lpstr>
      <vt:lpstr>'PRIKL. SON_PE 32_GD'!Področje_tiskanja</vt:lpstr>
      <vt:lpstr>'Rekapitulacija_Pod hribom'!Področje_tiskanja</vt:lpstr>
      <vt:lpstr>'SP 10255_GD'!Področje_tiskanja</vt:lpstr>
      <vt:lpstr>'SP 10256_GD'!Področje_tiskanja</vt:lpstr>
      <vt:lpstr>'N-10201_GD'!Tiskanje_naslovov</vt:lpstr>
      <vt:lpstr>'PRIKL. SON_PE 32_GD'!Tiskanje_naslovov</vt:lpstr>
      <vt:lpstr>'SP 10255_GD'!Tiskanje_naslovov</vt:lpstr>
      <vt:lpstr>'SP 10256_GD'!Tiskanje_naslovov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test</dc:creator>
  <dc:description>izdelan: 31/08-2005</dc:description>
  <cp:lastModifiedBy>test</cp:lastModifiedBy>
  <cp:lastPrinted>2023-02-02T13:17:00Z</cp:lastPrinted>
  <dcterms:created xsi:type="dcterms:W3CDTF">1999-05-03T05:58:28Z</dcterms:created>
  <dcterms:modified xsi:type="dcterms:W3CDTF">2023-02-02T13:53:56Z</dcterms:modified>
</cp:coreProperties>
</file>