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Moji Dokumenti\Na Stolbi\JN Lončarska steza in Na Stolbi z komunalno infrastrukturo\JN GOI\popisi del\"/>
    </mc:Choice>
  </mc:AlternateContent>
  <bookViews>
    <workbookView xWindow="0" yWindow="0" windowWidth="25200" windowHeight="11850" tabRatio="766" activeTab="2"/>
  </bookViews>
  <sheets>
    <sheet name="REKAPITULACIJA" sheetId="9" r:id="rId1"/>
    <sheet name="PREDDELA" sheetId="19" r:id="rId2"/>
    <sheet name="KANALI S1-S2-M1-M2" sheetId="22" r:id="rId3"/>
  </sheets>
  <definedNames>
    <definedName name="_xlnm._FilterDatabase" localSheetId="2" hidden="1">'KANALI S1-S2-M1-M2'!$A$15:$C$112</definedName>
    <definedName name="_xlnm._FilterDatabase" localSheetId="1" hidden="1">PREDDELA!$A$10:$C$25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22" l="1"/>
  <c r="F67" i="22"/>
  <c r="F63" i="22"/>
  <c r="F104" i="22"/>
  <c r="F103" i="22"/>
  <c r="F66" i="22"/>
  <c r="F65" i="22"/>
  <c r="F55" i="22"/>
  <c r="F54" i="22"/>
  <c r="F53" i="22"/>
  <c r="F52" i="22"/>
  <c r="F51" i="22"/>
  <c r="F50" i="22"/>
  <c r="F49" i="22"/>
  <c r="F48" i="22"/>
  <c r="F47" i="22"/>
  <c r="F46" i="22"/>
  <c r="F45" i="22"/>
  <c r="F44" i="22"/>
  <c r="F99" i="22"/>
  <c r="F98" i="22"/>
  <c r="F97" i="22"/>
  <c r="F94" i="22"/>
  <c r="F96" i="22"/>
  <c r="F95" i="22"/>
  <c r="F111" i="22"/>
  <c r="F113" i="22"/>
  <c r="F91" i="22"/>
  <c r="F100" i="22" l="1"/>
  <c r="F112" i="22"/>
  <c r="F110" i="22"/>
  <c r="F109" i="22"/>
  <c r="F108" i="22"/>
  <c r="F107" i="22"/>
  <c r="F106" i="22"/>
  <c r="F105" i="22"/>
  <c r="F102" i="22"/>
  <c r="F101" i="22"/>
  <c r="F93" i="22"/>
  <c r="F92" i="22"/>
  <c r="F83" i="22"/>
  <c r="F82" i="22"/>
  <c r="F74" i="22"/>
  <c r="F73" i="22"/>
  <c r="F72" i="22"/>
  <c r="F71" i="22"/>
  <c r="F70" i="22"/>
  <c r="F69" i="22"/>
  <c r="F68" i="22"/>
  <c r="F64" i="22"/>
  <c r="F43" i="22"/>
  <c r="F35" i="22"/>
  <c r="F33" i="22"/>
  <c r="F32" i="22"/>
  <c r="F31" i="22"/>
  <c r="F30" i="22"/>
  <c r="F29" i="22"/>
  <c r="F28" i="22"/>
  <c r="F27" i="22"/>
  <c r="F26" i="22"/>
  <c r="F25" i="22"/>
  <c r="F24" i="22"/>
  <c r="F23" i="22"/>
  <c r="F22" i="22"/>
  <c r="F21" i="22"/>
  <c r="F20" i="22"/>
  <c r="F15" i="19"/>
  <c r="F16" i="19"/>
  <c r="F17" i="19"/>
  <c r="F18" i="19"/>
  <c r="F19" i="19"/>
  <c r="F20" i="19"/>
  <c r="F21" i="19"/>
  <c r="F36" i="22" l="1"/>
  <c r="F37" i="22" s="1"/>
  <c r="E6" i="22" s="1"/>
  <c r="F84" i="22"/>
  <c r="F85" i="22" s="1"/>
  <c r="E10" i="22" s="1"/>
  <c r="F75" i="22"/>
  <c r="F76" i="22" s="1"/>
  <c r="E9" i="22" s="1"/>
  <c r="F114" i="22"/>
  <c r="F115" i="22" s="1"/>
  <c r="E11" i="22" s="1"/>
  <c r="F56" i="22"/>
  <c r="F57" i="22" s="1"/>
  <c r="E7" i="22" s="1"/>
  <c r="F22" i="19"/>
  <c r="F23" i="19" s="1"/>
  <c r="E6" i="19" s="1"/>
  <c r="E7" i="19" s="1"/>
  <c r="E12" i="22" l="1"/>
  <c r="C7" i="9" s="1"/>
  <c r="C5" i="9"/>
  <c r="C11" i="9" l="1"/>
  <c r="C13" i="9" s="1"/>
  <c r="C15" i="9" s="1"/>
</calcChain>
</file>

<file path=xl/sharedStrings.xml><?xml version="1.0" encoding="utf-8"?>
<sst xmlns="http://schemas.openxmlformats.org/spreadsheetml/2006/main" count="274" uniqueCount="134">
  <si>
    <t>m1</t>
  </si>
  <si>
    <t>kom</t>
  </si>
  <si>
    <t>kos</t>
  </si>
  <si>
    <t>ur</t>
  </si>
  <si>
    <t>m3</t>
  </si>
  <si>
    <t>1 PRIPRAVLJALNA DELA</t>
  </si>
  <si>
    <t>m2</t>
  </si>
  <si>
    <t>kpl</t>
  </si>
  <si>
    <t>0 PREDDELA IN GRADBIŠČNA DOKUMENTACIJA</t>
  </si>
  <si>
    <t>0.1 Izdelava načrtov</t>
  </si>
  <si>
    <t>N2_IME</t>
  </si>
  <si>
    <t>ENOTA</t>
  </si>
  <si>
    <t>POSTAVKA</t>
  </si>
  <si>
    <t>KOLIČINA</t>
  </si>
  <si>
    <t>CENA</t>
  </si>
  <si>
    <t>CENA NA ENOTO</t>
  </si>
  <si>
    <t>REKAPITULACIJA:</t>
  </si>
  <si>
    <t>Skupaj brez DDV:</t>
  </si>
  <si>
    <t>22% DDV:</t>
  </si>
  <si>
    <t>Skupaj z DDV:</t>
  </si>
  <si>
    <t>1102 - Izdelava varnostnega načrta po predpisih o zagotavljanju varnosti in zdravja pri delu. V treh izvodih.</t>
  </si>
  <si>
    <t xml:space="preserve">1103 - Izdelava Projekta izvedenih del (PID) v treh izvodih v skladu s Pravilnikom o projektni dokumentaciji (Uradni list RS, št. 55/08) in zahtevami bodočega upravljavca. PID se preda tudi v elektronski obliki v 2 izvodih (formati: risbe v dwg, teksti v doc, preglednice v xls). </t>
  </si>
  <si>
    <t>1104 - Izdelava dokazila o zanesljivosti v treh izvodih v skladu s Pravilnikom o dokazilu o zanesljivosti objekta (Uradni list RS, št. 55/08).</t>
  </si>
  <si>
    <t>1105 - Izdelava poročila o ravnanju z gradbenimi odpadki v skladu z Uredbo o ravnanju z gradbenimi odpadki, ki nastanejo pri gradbenih delih. V treh izvodih.</t>
  </si>
  <si>
    <t>1106 - 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t>
  </si>
  <si>
    <t>0201 - Nabava, dobava in postavitev obvestilne table na gradbišču, skladno z zakonodajo in smernicami za evropske projekte. Odstranitev obvestilne table po izgradnji.</t>
  </si>
  <si>
    <t>0202 - Nabava, dobava in postavitev obvestilne table na gradbišču, skladno z zakonodajo in smernicami za evropske projekte. Obvestilne table se postavijo po končani izgradnji.</t>
  </si>
  <si>
    <t>0.2 Obvestilne table na gradbišču</t>
  </si>
  <si>
    <t>1.2 Zakoličba</t>
  </si>
  <si>
    <t>1201 - Zakoličenje osi kanalizacije, z zavarovanjem osi in oznako revizijskih jaškov in vsa druga geodetska dela v času gradnje, ki so potrebna za nemoteno izvajanje del (smeri, višine, vmesne, začasne in končne zakoličbe…)</t>
  </si>
  <si>
    <t>1202 - Postavitev gradbenih profilov na vzpostavljeno os trase cevovoda, ter določitev nivoja za merjenje globine izkopa in polaganje cevovoda.</t>
  </si>
  <si>
    <t>1205 - Trasiranje in označevanje trase obstoječega vodovoda, ki se nahaja v bližini predvidene infrastrukture. V ceni je vključena postavitev vidnih znakov na terenu in predaja zapisnika meritev.</t>
  </si>
  <si>
    <t>1206 - Trasiranje in označevanje trase obstoječega plinovoda, ki se nahaja v bližini predvidene infrastrukture. V ceni je vključena postavitev vidnih znakov na terenu in predaja zapisnika meritev.</t>
  </si>
  <si>
    <t>1207 - Trasiranje in označevanje trase obstoječega elektro-energetskega omrežja, ki se nahaja v bližini predvidene infrastrukture. V ceni je vključena postavitev vidnih znakov na terenu in predaja zapisnika meritev.</t>
  </si>
  <si>
    <t>1208 - Trasiranje in označevanje trase obstoječega telekomunikacijskega omrežja - TELEKOM, ki se nahaja v bližini predvidene infrastrukture. V ceni je vključena postavitev vidnih znakov na terenu in predaja zapisnika meritev.</t>
  </si>
  <si>
    <t>1209 - Trasiranje in označevanje trase obstoječega telekomunikacijskega omrežja - T2, ki se nahaja v bližini predvidene infrastrukture. V ceni je vključena postavitev vidnih znakov na terenu in predaja zapisnika meritev.</t>
  </si>
  <si>
    <t>1212 - Trasiranje in označevanje trase obstoječega omrežja javne razsvetljave, ki se nahaja v bližini predvidene infrastrukture. V ceni je vključena postavitev vidnih znakov na terenu in predaja zapisnika meritev.</t>
  </si>
  <si>
    <t>1213 - Trasiranje in označevanje trase obstoječe meteorne kanalizacije, ki se nahaja v bližini predvidene infrastrukture. V ceni je vključena postavitev vidnih znakov na terenu in predaja zapisnika meritev.</t>
  </si>
  <si>
    <t>1214 - Trasiranje in označevanje trase obstoječe fekalne kanalizacije, ki se nahaja v bližini predvidene infrastrukture. V ceni je vključena postavitev vidnih znakov na terenu in predaja zapisnika meritev.</t>
  </si>
  <si>
    <t>1.3 Priprava gradbišča</t>
  </si>
  <si>
    <t xml:space="preserve">1301 - Priprava gradbišča, odstranitev eventuelnih ovir in utrditev delovnega platoja. Po končanih delih se gradbišče pospravi in vzpostavi v prvotno stanje.                                       </t>
  </si>
  <si>
    <t xml:space="preserve">1306 - Vzdrževanje vseh prekopanih javnih površin v času od rušitve cestišča do vzpostavitve v prvotno stanje, ki zajema polivanje-protiprašna zaščito, dosip udarnih jam, izdelava nasipov za dostope do objektov, utrjevanje in planiranje vključno z dobavo materiala in delom.  </t>
  </si>
  <si>
    <t>1.4 Nadzor</t>
  </si>
  <si>
    <t>1401 - Izvedba projektantskega nadzora.</t>
  </si>
  <si>
    <t xml:space="preserve">1402 - Nadzor pristojnih služb ostalih komunalnih vodov na območju.                                                          </t>
  </si>
  <si>
    <t>1403 - Izvedba geomehanskega nadzora, prevzem gradbene jame in temeljnih tal.</t>
  </si>
  <si>
    <t>2 POSEGI V OBSTOJEČE VOZIŠČE</t>
  </si>
  <si>
    <t>2.1 Preddela - zgornji ustroj</t>
  </si>
  <si>
    <t>2.2 Posegi v voziščno konstrukcijo</t>
  </si>
  <si>
    <t>2208 - Strojno čiščenje asfalta pred pobrizgom z bitumensko emulzijo.</t>
  </si>
  <si>
    <t>2211 - Odvzem vzorcev in izvedba meritev ustreznosti vgradnje in vgrajenih materialov  ter izdelava končnega poročila s strani akreditirane organizacije.</t>
  </si>
  <si>
    <t>4 KANALIZACIJA - ZEMELJSKA DELA</t>
  </si>
  <si>
    <t>4.1 Izkopi</t>
  </si>
  <si>
    <t xml:space="preserve">4109 - Strojni izkop jarka, skladno z določili geomehanskega poročila, globine 0-4m, v terenu III. kat. z nakladanjem na kamion in odvozom na začasno gradbeno deponijo do 2km, s stroškom začasne deponije. </t>
  </si>
  <si>
    <t xml:space="preserve">4121 - Ročni izkop jarka globine 0 - 2 m, z nakladanjem na kamion in odvozom na začasno gradbeno deponijo do 2 km, s stroškom začasne deponije  </t>
  </si>
  <si>
    <t>4125 - Nakladanje materiala na kamion na začasni deponiji in odvoz na trajno gradbeno deponijo, vključno s stroški deponije.</t>
  </si>
  <si>
    <t>4.2 Zasipi</t>
  </si>
  <si>
    <t>4201 - Mehanska utrditev planuma naravnih temeljnih tal do predpisane nosilnosti, skladno z navodili geomehanskega poročila.</t>
  </si>
  <si>
    <t>4202 - Ročno planiranje dna jarka s točnostjo +/- 3 cm po projektiranem padcu.</t>
  </si>
  <si>
    <t>4203 - 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</si>
  <si>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4204 - Dobava in vgraditev peščenega materiala granulacije 8 do 16 mm s komprimacijo, v coni cevovoda v debelini 30 cm nad temenom, s komprimacijo v plasteh po 20 cm, zbitost 95% po proctorju, vključno z nabavo in transportom materiala.</t>
  </si>
  <si>
    <t>4206 - Zasipavanje jarka z izkopanim materialom, s komprimiranjem v slojih po 30 cm, do 95 % zgoščenosti po standardnem Proctorjevem postopku, vključno z dovozom z začasne deponije.</t>
  </si>
  <si>
    <t>5 KANALIZACIJA - GRADBENA DELA</t>
  </si>
  <si>
    <t>5.1 Rušitvena in pripravljalna dela</t>
  </si>
  <si>
    <t xml:space="preserve">5102 - Strojno in ročno rušenje obstoječih kanalizacijskih cevi, nalaganje na tovornjak, odvoz na stalno deponijo, vključno z deponijsko takso. </t>
  </si>
  <si>
    <t>6 KANALIZACIJSKA DELA</t>
  </si>
  <si>
    <t>6.1 Cevi</t>
  </si>
  <si>
    <t>6102 - Nabava, dobava in montaža kanalizacijskih cevi DN 300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prevoz in prenos kanalizacijskih cevi iz deponije do mesta vgraditve.</t>
  </si>
  <si>
    <t>6.2 Jaški</t>
  </si>
  <si>
    <t>6.3 Odcepi za hišne priključke</t>
  </si>
  <si>
    <t>6303 - Dobava revizijskih jaškov iz armiranega poliestra  po SIST EN 14 364: 2013, komplet z izdelano muldo. Komplet z razbremenilno ploščo za pokrov, AB vencem in LŽ pokrovom fi 600 mm, EN 124-1:2015 nosilnost vsaj C250 kN. Premer jaška 1000mm za priključno cev DN200mm do globine jaška 3m. V ceni je vključena tudi izdelava AB temeljne plošče jaška debeline 20cm, iz betona C25/30. Postavitev jaška za parcelno mejo s pokrovom nosilnosti 250 kN - nepovozne površine.</t>
  </si>
  <si>
    <t>6.4 Pregled</t>
  </si>
  <si>
    <t>6401 - Čiščenje kanala pred izvedbo preizkusa tesnosti.</t>
  </si>
  <si>
    <t>6402 - Preizkus tesnosti kanala po standardu SIST EN 1610 ali DIN 4033 - gravitacijski kanal. Vključno z vsemi dodatnimi in zaščitnimi deli.</t>
  </si>
  <si>
    <t>6405 - Pregled in snemanje s TV kamero vseh gravitacijskih kanalizacijskih cevi,  jaškov in vseh cevnih odsekov. Snemanje kanala po standardu SIST EN 13508-2:2003 in skladno z nemškimi smernicami ATV-M 143-2.</t>
  </si>
  <si>
    <t>6.5 Križanja</t>
  </si>
  <si>
    <t>6501 - Izvedba križanja z obstoječim vodovodom.</t>
  </si>
  <si>
    <t>6503 - Izvedba križanja z obstoječim podzemnim telekomunikacijskim vodom</t>
  </si>
  <si>
    <t>6504 - Izvedba križanja z obstoječim podzemnim elektroenergetskim vodom</t>
  </si>
  <si>
    <t>6507 - Izvedba križanja z obstoječim plinovodom.</t>
  </si>
  <si>
    <t>6511 - Zaščita obstoječih komunalnih vodov z obešanjem ali podpiranjem z vsemi deli in materiali. Vse v  skladu z navodili upravljavcev komunalnih vodov.</t>
  </si>
  <si>
    <t>N3_IME ULICA PARMOVA</t>
  </si>
  <si>
    <t>Dodatna in nepredvidena dela v višini 10%</t>
  </si>
  <si>
    <t>5.4 Dodatna in nepredvidena dela</t>
  </si>
  <si>
    <t>6.6 Dodatna in nepredvidena dela</t>
  </si>
  <si>
    <t>6 KANALIZACIJSKA DELA SKUPAJ:</t>
  </si>
  <si>
    <t>5 KANALIZACIJA - GRADBENA DELA SKUPAJ:</t>
  </si>
  <si>
    <t>4 KANALIZACIJA - ZEMELJSKA DELA SKUPAJ:</t>
  </si>
  <si>
    <t>3 DRUGI POSEGI NA TERENU SKUPAJ:</t>
  </si>
  <si>
    <t>2 POSEGI V OBSTOJEČE VOZIŠČE SKUPAJ:</t>
  </si>
  <si>
    <t>1 PRIPRAVLJALNA DELA SKUPAJ:</t>
  </si>
  <si>
    <t>0 PREDDELA IN GRADBIŠČNA DOKUMENTACIJA SKUPAJ:</t>
  </si>
  <si>
    <t>SKUPAJ BREZ DDV:</t>
  </si>
  <si>
    <t>4.3 Dodatna in nepredvidena dela</t>
  </si>
  <si>
    <t>2.4 Dodatna in nepredvidena</t>
  </si>
  <si>
    <t>1.5 Dodatna in nepredvidena</t>
  </si>
  <si>
    <t>0.3 Dodatna in nepredvidena dela</t>
  </si>
  <si>
    <t>6301 - Izdelava odcepov za hišne priključke na proj. kanal, odcepi iz PVC cevi do DN 200 SN8, po standardu EN1401-1 . Vključno z z izkopom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od odcepa do revizijskega jaška.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Upoštevati načrt hišnega priključka.</t>
  </si>
  <si>
    <t>1.</t>
  </si>
  <si>
    <t>0.</t>
  </si>
  <si>
    <t>PREDDELA</t>
  </si>
  <si>
    <t>PREDDELA IN GRADBIŠČNA DOKUMENTACIJA</t>
  </si>
  <si>
    <t>KANALI S1, S2, M1 in M2</t>
  </si>
  <si>
    <t>KANALI S1, S2, M1, M2</t>
  </si>
  <si>
    <t>N3_STOLBA</t>
  </si>
  <si>
    <t xml:space="preserve">5103 - Strojno in ročno rušenje obstoječih betonskih jaškov globine do 2m, nalaganje na tovornjak, odvoz na stalno deponijo, vključno z deponijsko takso. </t>
  </si>
  <si>
    <t>6101 - Dobava in montaža kanalizacijskih cevi DN 250 mm iz armiranega poliestra (GRP) izdelane po SIST EN 14 364: 2013, nazivne togosti SN 10.000 N/m2, kompletno z potrebnimi spojkami. Cev ima na eni strani montirano spojko iz poliestra z EPDM tesnilom. Notranji zaščitni sloj cevi iz čistega poliestra, brez polnila in ojačitve, mora imeti minimalno debelino 1,0 mm s ciljem doseganja tesnosti, kemijske in abrazijske obstojnosti in odpornosti na obrus pri visokotlačnem čiščenju. Nadzor geomehanika ter prevoz in prenos kanalizacijskih cevi iz deponije do mesta vgraditve.</t>
  </si>
  <si>
    <t>6104 - Dobava in montaža kanalizacijskih cevi DN 500 mm iz armiranega poliestra (GRP) izdelane po SIST EN 14 364, nazivne togosti SN 10.000 N/m2, kompletno z potrebnimi spojkami. Cev ima na eni strani montirano spojko iz poliestra z EPDM tesnilom. Notranji zaščitni sloj cevi iz čistega poliestra, brez polnila in ojačitve, mora imeti minimalno debelino 1,0 mm s ciljem doseganja tesnosti, kemijske in abrazijske obstojnosti in odpornosti na obrus pri visokotlačnem čiščenju. Nadzor geomehanika ter prevoz in prenos kanalizacijskih cevi iz deponije do mesta vgraditve.</t>
  </si>
  <si>
    <t>6513 - Prestavitve obstoječih telekomunikacijskih vodov skladno z načrtom PZI v kolikor ni možna ustrezna zaščita. Vse v skladu z navodili upravljavcev komunalnih vodov. V ceni so zajeta vsa pripravljalna, gradbeno obrtniška, inštalacijska in zaključna dela. Obračun po m1 prestavljenega voda.</t>
  </si>
  <si>
    <t xml:space="preserve">6000 - Dobava in montaža revizijskih jaškov iz centrifugiranega poliestra (CC-GRP) po SIST EN 14 364, komplet z izdelano muldo. Premer jaška 800mm, globina  2 - 3m, za priključno cev DN300mm. V ceni je ključena tudi izdelava AB temeljne plošče jaška debeline 20cm, iz betona C25/30. </t>
  </si>
  <si>
    <t xml:space="preserve">6000 - Dobava in montaža revizijskih jaškov iz centrifugiranega poliestra (CC-GRP) po SIST EN 14 364, komplet z izdelano muldo. Premer jaška 800mm, globina  1 - 2m, za priključno cev DN250mm. V ceni je ključena tudi izdelava AB temeljne plošče jaška debeline 20cm, iz betona C25/30. </t>
  </si>
  <si>
    <t xml:space="preserve">6000 - Dobava in montaža revizijskih jaškov iz centrifugiranega poliestra (CC-GRP) po SIST EN 14 364, komplet z izdelano muldo. Premer jaška 800mm, globina  1 - 2m, za priključno cev DN300mm. V ceni je ključena tudi izdelava AB temeljne plošče jaška debeline 20cm, iz betona C25/30. </t>
  </si>
  <si>
    <t xml:space="preserve">6000 - Dobava in montaža revizijskih jaškov iz centrifugiranega poliestra (CC-GRP) po SIST EN 14 364, komplet z izdelano muldo. Premer jaška 800mm, globina  1 - 2m, za priključno cev DN500mm. V ceni je ključena tudi izdelava AB temeljne plošče jaška debeline 20cm, iz betona C25/30. </t>
  </si>
  <si>
    <t xml:space="preserve">6000 - Dobava in montaža revizijskih jaškov iz centrifugiranega poliestra (CC-GRP) po SIST EN 14 364, komplet z izdelano muldo. Premer jaška 1000mm, globina  2 - 3m, za priključno cev DN500mm. V ceni je ključena tudi izdelava AB temeljne plošče jaška debeline 20cm, iz betona C25/30. </t>
  </si>
  <si>
    <t>6253 - Dobava in vgradnja LTŽ pokrova fi 600mm EN 124 D 400 kN, kjer je predviden promet s težkimi vozili ali vzdrževanje 30T. Pokrov izveden na zaklep z odprtinami za zračenje. Skupaj z razbremenilno ploščo za montažo na cev DN 1000 mm, ter vsemi potrebnimi deli in materiali. Vključno z AB vencem za vgradnjo LTŽ pokrova ter  dobavo  in vgrajevanjem betona C16/20 in vso potrebno armaturo za betoniranje pete revizijskih jaškov</t>
  </si>
  <si>
    <t>6000 - Izdelava priklopa projektiranega kanala na obstoječi kanal preko jaška, z vsemi pomožnimi deli, materiali ter prenosi.</t>
  </si>
  <si>
    <t>2101 - Zarezovanje asfalta debeline do 12cm.</t>
  </si>
  <si>
    <t>2102 - Rušenje obstoječih asfaltnih plasti debeline do 12 cm, nakladanje in odvoz porušenega asfalta na ustrezno deponijo po izboru izvajalca in s plačilom deponijske takse.</t>
  </si>
  <si>
    <t>2104 - Rezkanje obstoječega asfalta deb do 12 cm, nakladanje na kamion in odvoz na stalno deponijo vključno s stroški deponije</t>
  </si>
  <si>
    <t>2201 - Nabava, dobava materiala in izdelava kamnite grede (posteljice) v debelini 40cm iz dolomitnega lomljenca z utrjevanjem po slojih debeline minimalno 30 cm. Zaključna plast mora dosegati nosilnost vsaj Ev2=60 MN/m2. V ceni so zajeta tudi vsa pripravljalna in zaključna dela vključno z meritvijo zbitosti agregata. Obračun vgrajenega materiala po izkazu kubatur.</t>
  </si>
  <si>
    <t>2202 - Nabava, dobava materiala in izdelava nevezane nosilne plasti enakomerno zrnatega drobljenca GW 0/32, tamponski drobljenec v debelini 30 cm, povozne površine. Zaključna plast mora dosegati nosilnost vsaj Ev2=100 MN/m2. V ceni so zajeta tudi vsa pripravljalna in zaključna dela vključno z meritvijo zbitosti agregata. Obračun vgrajenega materiala po izkazu kubatur.</t>
  </si>
  <si>
    <t>2204 - Ureditev planuma zgornjega ustroja na točnost do +- 3 cm in nosilnosti Ev2&gt;60 Mpa</t>
  </si>
  <si>
    <t>2205 - Nabava, dobava materiala in izdelava vezane zgornje nosilne plasti (asfaltbeton) AC 22 base B 50/70 A2, Z4, v debelini 6 cm, povozne površine. V ceni je zajeta izdelava v projektiranih padcih in naklonih ter vsa dodatna in zaščitna dela.</t>
  </si>
  <si>
    <t>2206 - Nabava, dobava materiala in izdelava vezane obrabne zaporne plasti (asfaltbeton) AC 11 surf B 50/70 A2, Z2, v debelini 4 cm, pohodne površine. V ceni je zajeta izdelava v projektiranih padcih in naklonih ter vsa dodatna in zaščitna dela.</t>
  </si>
  <si>
    <t xml:space="preserve">2209 - Nabava, dobava materiala in strojno in ročni pobrizg z bitumensko emulzijo za boljši sprejem nosilnega in obrabnega sloja asfalta. </t>
  </si>
  <si>
    <t>2214 - Nabava, dobava materiala in vgradnja novih dvignjenih in spuščenih robnikov v ravnini ali krivini iz naravnega kamna dim 15 x 25 cm. V ceni je zajeto polaganje robnikov na predpisano višino, betonski temelj robnika debeline 10 cm iz cementnega betona C20/25, figiranje stikov robnikov s fino cementno malto 1:3 ter vsa dodatna in zaščitna dela.</t>
  </si>
  <si>
    <t>1301 - Prestavitev obstoječega prometnega znaka; odmontaža in ponovna montaža na novo lokacijo skupaj z dobavo in montažo ustrezne nosilne konstrukcije in temeljenjem.</t>
  </si>
  <si>
    <t xml:space="preserve">4113 - Vertikalni strojni izkop gradbene jame globine 0-4m, v terenu V. kat. z nakladanjem na kamion in odvozom na začasno gradbeno deponijo do 2 km, s stroškom začasne deponije. </t>
  </si>
  <si>
    <t xml:space="preserve">4111 - Strojni izkop jarka, skladno z določili geomehanskega poročila, globine 0-4m, v terenu IV. kat. z nakladanjem na kamion in odvozom na začasno gradbeno deponijo do 2km, s stroškom začasne deponije. </t>
  </si>
  <si>
    <t>5901 - Izdelava vtočnega jaška iz PVC cevi DN160mm, za priklop cestnih požiralnikov na projektiran meteorni kanal. V ceni zajeti vsi fazonski kosi, obbetoniranje priklopa z betonom C16/20, vsa pomožna dela, materiali in prenosi. Skladno z detajlom iz načrta. Obračun po dejanskih stroških.</t>
  </si>
  <si>
    <t>5902 - Izgradnja kanalov iz PVC cevi, profila DN 160mm SN8, za priklop cestnih požiralnikov, skupaj z vsemi potrebnimi fazonskimi kosi. Vezna kanalizacija se obbetonira s pustim betonom (C16/20). V ceni zajeta vsa pomožna dela (izkop, zasip), materiali in prenosi.</t>
  </si>
  <si>
    <t xml:space="preserve">4105 - Vertikalni strojni izkop gradbene jame globine 0-4m, v terenu III. kat. z nakladanjem na kamion in odvozom na začasno gradbeno deponijo do 2 km, s stroškom začasne deponije. </t>
  </si>
  <si>
    <t>4101 - Zavarovanje gradbene jame z razpiranjem (dvostransko) z  jeklenimi opaži (SBH, KRINGS ali podobno) . Globina jarka do 4,0m.  Vključno z vsemi pomožnimi materiali,  deli in transporti.</t>
  </si>
  <si>
    <t>1402- Kvalitativni nadzor ob gradnji kanalizacije s strani bodočega upravljalca - ocena stroška po ceniku VOKA Snaga d.o.o.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</si>
</sst>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8" x14ac:knownFonts="1">
    <font>
      <sz val="11"/>
      <color theme="1"/>
      <name val="Calibri"/>
      <family val="2"/>
      <charset val="238"/>
      <scheme val="minor"/>
    </font>
    <font>
      <sz val="11"/>
      <color rgb="FF006100"/>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Calibri"/>
      <family val="2"/>
      <charset val="238"/>
      <scheme val="minor"/>
    </font>
    <font>
      <b/>
      <sz val="14"/>
      <color theme="1"/>
      <name val="Calibri"/>
      <family val="2"/>
      <charset val="238"/>
      <scheme val="minor"/>
    </font>
    <font>
      <b/>
      <sz val="14"/>
      <name val="Calibri"/>
      <family val="2"/>
      <charset val="238"/>
      <scheme val="minor"/>
    </font>
    <font>
      <sz val="14"/>
      <color theme="1"/>
      <name val="Calibri"/>
      <family val="2"/>
      <charset val="238"/>
      <scheme val="minor"/>
    </font>
    <font>
      <sz val="14"/>
      <color rgb="FFFF0000"/>
      <name val="Calibri"/>
      <family val="2"/>
      <charset val="238"/>
      <scheme val="minor"/>
    </font>
    <font>
      <b/>
      <sz val="16"/>
      <color theme="1"/>
      <name val="Calibri"/>
      <family val="2"/>
      <charset val="238"/>
      <scheme val="minor"/>
    </font>
    <font>
      <b/>
      <sz val="14"/>
      <color rgb="FFFF0000"/>
      <name val="Calibri"/>
      <family val="2"/>
      <charset val="238"/>
      <scheme val="minor"/>
    </font>
    <font>
      <b/>
      <sz val="12"/>
      <color theme="1"/>
      <name val="Calibri"/>
      <family val="2"/>
      <charset val="238"/>
      <scheme val="minor"/>
    </font>
    <font>
      <sz val="12"/>
      <name val="Calibri"/>
      <family val="2"/>
      <charset val="238"/>
      <scheme val="minor"/>
    </font>
    <font>
      <b/>
      <sz val="12"/>
      <name val="Calibri"/>
      <family val="2"/>
      <charset val="238"/>
      <scheme val="minor"/>
    </font>
    <font>
      <b/>
      <sz val="16"/>
      <name val="Calibri"/>
      <family val="2"/>
      <charset val="238"/>
      <scheme val="minor"/>
    </font>
  </fonts>
  <fills count="4">
    <fill>
      <patternFill patternType="none"/>
    </fill>
    <fill>
      <patternFill patternType="gray125"/>
    </fill>
    <fill>
      <patternFill patternType="solid">
        <fgColor rgb="FFC6EFCE"/>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103">
    <xf numFmtId="0" fontId="0" fillId="0" borderId="0" xfId="0"/>
    <xf numFmtId="0" fontId="4" fillId="3" borderId="1" xfId="0" applyFont="1" applyFill="1" applyBorder="1"/>
    <xf numFmtId="0" fontId="4" fillId="0" borderId="0" xfId="0" applyFont="1" applyFill="1" applyBorder="1" applyAlignment="1">
      <alignment wrapText="1"/>
    </xf>
    <xf numFmtId="0" fontId="0" fillId="0" borderId="0" xfId="0" applyFont="1"/>
    <xf numFmtId="0" fontId="0" fillId="0" borderId="0" xfId="0" applyFont="1" applyBorder="1" applyAlignment="1">
      <alignment horizontal="left"/>
    </xf>
    <xf numFmtId="0" fontId="0" fillId="0" borderId="0" xfId="0" applyFont="1" applyBorder="1"/>
    <xf numFmtId="164" fontId="0" fillId="0" borderId="0" xfId="0" applyNumberFormat="1" applyFont="1"/>
    <xf numFmtId="0" fontId="3" fillId="0" borderId="1" xfId="0" applyFont="1" applyFill="1" applyBorder="1" applyAlignment="1">
      <alignment horizontal="left" wrapText="1"/>
    </xf>
    <xf numFmtId="0" fontId="3" fillId="0" borderId="1" xfId="0" applyFont="1" applyFill="1" applyBorder="1" applyAlignment="1">
      <alignment horizontal="left" vertical="top" wrapText="1"/>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lignment horizontal="left" vertical="top"/>
    </xf>
    <xf numFmtId="0" fontId="0" fillId="0" borderId="0" xfId="0" applyFont="1" applyFill="1" applyBorder="1"/>
    <xf numFmtId="0" fontId="3" fillId="0" borderId="1" xfId="0" applyFont="1" applyFill="1" applyBorder="1" applyAlignment="1">
      <alignment horizontal="left"/>
    </xf>
    <xf numFmtId="0" fontId="0" fillId="0" borderId="1" xfId="0" applyFont="1" applyFill="1" applyBorder="1" applyAlignment="1">
      <alignment horizontal="left"/>
    </xf>
    <xf numFmtId="0" fontId="4" fillId="0" borderId="0" xfId="0" applyFont="1" applyFill="1" applyBorder="1" applyAlignment="1">
      <alignment horizontal="left" vertical="top" wrapText="1"/>
    </xf>
    <xf numFmtId="0" fontId="4" fillId="3" borderId="1" xfId="0" applyFont="1" applyFill="1" applyBorder="1" applyAlignment="1">
      <alignment horizontal="left" vertical="top" wrapText="1"/>
    </xf>
    <xf numFmtId="0" fontId="3" fillId="0" borderId="1" xfId="1" applyFont="1" applyFill="1" applyBorder="1" applyAlignment="1">
      <alignment horizontal="left" vertical="top" wrapText="1"/>
    </xf>
    <xf numFmtId="0" fontId="2" fillId="0" borderId="0" xfId="0" applyFont="1" applyBorder="1" applyAlignment="1">
      <alignment horizontal="left"/>
    </xf>
    <xf numFmtId="0" fontId="2" fillId="3" borderId="1" xfId="0" applyFont="1" applyFill="1" applyBorder="1" applyAlignment="1">
      <alignment horizontal="left"/>
    </xf>
    <xf numFmtId="164" fontId="2" fillId="3" borderId="1" xfId="0" applyNumberFormat="1" applyFont="1" applyFill="1" applyBorder="1" applyAlignment="1">
      <alignment horizontal="right"/>
    </xf>
    <xf numFmtId="164" fontId="0" fillId="0" borderId="1" xfId="0" applyNumberFormat="1" applyFont="1" applyBorder="1" applyAlignment="1">
      <alignment horizontal="right"/>
    </xf>
    <xf numFmtId="164" fontId="0" fillId="0" borderId="0" xfId="0" applyNumberFormat="1" applyFont="1" applyBorder="1" applyAlignment="1">
      <alignment horizontal="right"/>
    </xf>
    <xf numFmtId="0" fontId="3" fillId="0" borderId="1" xfId="0" applyFont="1" applyFill="1" applyBorder="1" applyAlignment="1" applyProtection="1">
      <alignment horizontal="left" wrapText="1"/>
      <protection locked="0"/>
    </xf>
    <xf numFmtId="0" fontId="0" fillId="0" borderId="0" xfId="0" applyFont="1" applyBorder="1" applyAlignment="1">
      <alignment horizontal="left" vertical="top" wrapText="1"/>
    </xf>
    <xf numFmtId="0" fontId="0" fillId="0" borderId="0" xfId="0" applyFont="1" applyBorder="1" applyAlignment="1">
      <alignment wrapText="1"/>
    </xf>
    <xf numFmtId="2" fontId="5" fillId="0" borderId="0" xfId="0" applyNumberFormat="1" applyFont="1" applyBorder="1" applyAlignment="1">
      <alignment horizontal="right"/>
    </xf>
    <xf numFmtId="164" fontId="5" fillId="0" borderId="0" xfId="0" applyNumberFormat="1" applyFont="1" applyBorder="1" applyAlignment="1">
      <alignment horizontal="right"/>
    </xf>
    <xf numFmtId="0" fontId="3" fillId="0" borderId="3" xfId="0" applyFont="1" applyFill="1" applyBorder="1" applyAlignment="1">
      <alignment horizontal="left" vertical="top" wrapText="1"/>
    </xf>
    <xf numFmtId="0" fontId="3" fillId="0" borderId="3" xfId="1" applyFont="1" applyFill="1" applyBorder="1" applyAlignment="1">
      <alignment horizontal="left" vertical="top" wrapText="1"/>
    </xf>
    <xf numFmtId="0" fontId="3" fillId="0" borderId="3" xfId="0" applyFont="1" applyFill="1" applyBorder="1" applyAlignment="1">
      <alignment horizontal="left"/>
    </xf>
    <xf numFmtId="2" fontId="5" fillId="0" borderId="3" xfId="0" applyNumberFormat="1" applyFont="1" applyBorder="1" applyAlignment="1">
      <alignment horizontal="right"/>
    </xf>
    <xf numFmtId="164" fontId="5" fillId="0" borderId="3" xfId="0" applyNumberFormat="1" applyFont="1" applyBorder="1" applyAlignment="1">
      <alignment horizontal="right"/>
    </xf>
    <xf numFmtId="164" fontId="0" fillId="0" borderId="3" xfId="0" applyNumberFormat="1" applyFont="1" applyBorder="1" applyAlignment="1">
      <alignment horizontal="right"/>
    </xf>
    <xf numFmtId="0" fontId="4" fillId="0" borderId="4" xfId="0" applyFont="1" applyFill="1" applyBorder="1" applyAlignment="1">
      <alignment horizontal="left" vertical="top" wrapText="1"/>
    </xf>
    <xf numFmtId="0" fontId="4" fillId="0" borderId="4" xfId="0" applyFont="1" applyFill="1" applyBorder="1" applyAlignment="1">
      <alignment horizontal="left"/>
    </xf>
    <xf numFmtId="2" fontId="6" fillId="0" borderId="4" xfId="0" applyNumberFormat="1" applyFont="1" applyBorder="1" applyAlignment="1">
      <alignment horizontal="right"/>
    </xf>
    <xf numFmtId="164" fontId="6" fillId="0" borderId="4" xfId="0" applyNumberFormat="1" applyFont="1" applyBorder="1" applyAlignment="1">
      <alignment horizontal="right"/>
    </xf>
    <xf numFmtId="164" fontId="2" fillId="0" borderId="5" xfId="0" applyNumberFormat="1" applyFont="1" applyBorder="1" applyAlignment="1">
      <alignment horizontal="right"/>
    </xf>
    <xf numFmtId="0" fontId="7" fillId="0" borderId="0" xfId="0" applyFont="1" applyBorder="1" applyAlignment="1">
      <alignment horizontal="left" vertical="top" wrapText="1"/>
    </xf>
    <xf numFmtId="164" fontId="3" fillId="0" borderId="1" xfId="0" applyNumberFormat="1" applyFont="1" applyBorder="1" applyAlignment="1">
      <alignment horizontal="right"/>
    </xf>
    <xf numFmtId="0" fontId="9" fillId="0" borderId="0" xfId="0" applyFont="1" applyFill="1" applyBorder="1" applyAlignment="1">
      <alignment horizontal="left" vertical="top"/>
    </xf>
    <xf numFmtId="0" fontId="4" fillId="0" borderId="6" xfId="1" applyFont="1" applyFill="1" applyBorder="1" applyAlignment="1">
      <alignment horizontal="left" vertical="top" wrapText="1"/>
    </xf>
    <xf numFmtId="0" fontId="9" fillId="0" borderId="0" xfId="0" applyFont="1" applyFill="1" applyBorder="1" applyAlignment="1">
      <alignment horizontal="left" vertical="top" wrapText="1"/>
    </xf>
    <xf numFmtId="0" fontId="4" fillId="0" borderId="0" xfId="1" applyFont="1" applyFill="1" applyBorder="1" applyAlignment="1">
      <alignment horizontal="left" vertical="top" wrapText="1"/>
    </xf>
    <xf numFmtId="0" fontId="4" fillId="0" borderId="0" xfId="0" applyFont="1" applyFill="1" applyBorder="1" applyAlignment="1">
      <alignment horizontal="left"/>
    </xf>
    <xf numFmtId="2" fontId="6" fillId="0" borderId="0" xfId="0" applyNumberFormat="1" applyFont="1" applyBorder="1" applyAlignment="1">
      <alignment horizontal="right"/>
    </xf>
    <xf numFmtId="164" fontId="6" fillId="0" borderId="0" xfId="0" applyNumberFormat="1" applyFont="1" applyBorder="1" applyAlignment="1">
      <alignment horizontal="right"/>
    </xf>
    <xf numFmtId="164" fontId="2" fillId="0" borderId="0" xfId="0" applyNumberFormat="1" applyFont="1" applyBorder="1" applyAlignment="1">
      <alignment horizontal="right"/>
    </xf>
    <xf numFmtId="0" fontId="3" fillId="0" borderId="0" xfId="0" applyFont="1" applyFill="1" applyBorder="1" applyAlignment="1">
      <alignment horizontal="left" vertical="top"/>
    </xf>
    <xf numFmtId="0" fontId="3" fillId="0" borderId="0" xfId="0" applyFont="1" applyFill="1" applyBorder="1" applyAlignment="1" applyProtection="1">
      <alignment horizontal="left" vertical="top" wrapText="1"/>
      <protection locked="0"/>
    </xf>
    <xf numFmtId="0" fontId="3" fillId="0" borderId="0" xfId="0" applyFont="1" applyFill="1" applyBorder="1" applyAlignment="1">
      <alignment horizontal="left"/>
    </xf>
    <xf numFmtId="0" fontId="2" fillId="0" borderId="6" xfId="0" applyFont="1" applyBorder="1" applyAlignment="1">
      <alignment horizontal="left" vertical="top" wrapText="1"/>
    </xf>
    <xf numFmtId="0" fontId="4" fillId="0" borderId="6" xfId="0" applyFont="1" applyFill="1" applyBorder="1" applyAlignment="1">
      <alignment horizontal="left" vertical="top" wrapText="1"/>
    </xf>
    <xf numFmtId="0" fontId="3" fillId="0" borderId="3" xfId="1" applyFont="1" applyFill="1" applyBorder="1" applyAlignment="1">
      <alignment horizontal="center" vertical="top" wrapText="1"/>
    </xf>
    <xf numFmtId="0" fontId="10" fillId="0" borderId="7" xfId="0" applyFont="1" applyBorder="1" applyAlignment="1">
      <alignment horizontal="left" vertical="top" wrapText="1"/>
    </xf>
    <xf numFmtId="0" fontId="10" fillId="0" borderId="8" xfId="0" applyFont="1" applyBorder="1" applyAlignment="1">
      <alignment horizontal="left"/>
    </xf>
    <xf numFmtId="2" fontId="11" fillId="0" borderId="8" xfId="0" applyNumberFormat="1" applyFont="1" applyBorder="1" applyAlignment="1">
      <alignment horizontal="right"/>
    </xf>
    <xf numFmtId="164" fontId="10" fillId="0" borderId="1" xfId="0" applyNumberFormat="1" applyFont="1" applyBorder="1" applyAlignment="1">
      <alignment horizontal="right" vertical="top" wrapText="1"/>
    </xf>
    <xf numFmtId="0" fontId="12" fillId="0" borderId="0" xfId="0" applyFont="1" applyBorder="1" applyAlignment="1">
      <alignment horizontal="left" vertical="top"/>
    </xf>
    <xf numFmtId="2" fontId="4" fillId="3" borderId="1" xfId="0" applyNumberFormat="1" applyFont="1" applyFill="1" applyBorder="1" applyAlignment="1">
      <alignment horizontal="right"/>
    </xf>
    <xf numFmtId="164" fontId="4" fillId="3" borderId="1" xfId="0" applyNumberFormat="1" applyFont="1" applyFill="1" applyBorder="1" applyAlignment="1">
      <alignment horizontal="right"/>
    </xf>
    <xf numFmtId="2" fontId="3" fillId="0" borderId="1" xfId="0" applyNumberFormat="1" applyFont="1" applyBorder="1" applyAlignment="1">
      <alignment horizontal="right"/>
    </xf>
    <xf numFmtId="0" fontId="9" fillId="0" borderId="0" xfId="1" applyFont="1" applyFill="1" applyBorder="1" applyAlignment="1">
      <alignment horizontal="left" vertical="top" wrapText="1"/>
    </xf>
    <xf numFmtId="0" fontId="3" fillId="0" borderId="0" xfId="1" applyFont="1" applyFill="1" applyBorder="1" applyAlignment="1">
      <alignment horizontal="left" vertical="top" wrapText="1"/>
    </xf>
    <xf numFmtId="0" fontId="3" fillId="0" borderId="0" xfId="0" applyFont="1" applyFill="1" applyBorder="1" applyAlignment="1">
      <alignment wrapText="1"/>
    </xf>
    <xf numFmtId="0" fontId="8" fillId="0" borderId="0" xfId="0" applyFont="1" applyBorder="1" applyAlignment="1">
      <alignment horizontal="left" vertical="top" wrapText="1"/>
    </xf>
    <xf numFmtId="0" fontId="8" fillId="0" borderId="0" xfId="0" applyFont="1" applyBorder="1" applyAlignment="1">
      <alignment horizontal="left"/>
    </xf>
    <xf numFmtId="2" fontId="13" fillId="0" borderId="0" xfId="0" applyNumberFormat="1" applyFont="1" applyBorder="1" applyAlignment="1">
      <alignment horizontal="right"/>
    </xf>
    <xf numFmtId="164" fontId="8" fillId="0" borderId="0" xfId="0" applyNumberFormat="1" applyFont="1" applyBorder="1" applyAlignment="1">
      <alignment horizontal="right" vertical="top" wrapText="1"/>
    </xf>
    <xf numFmtId="2" fontId="3" fillId="0" borderId="0" xfId="0" applyNumberFormat="1" applyFont="1" applyBorder="1" applyAlignment="1">
      <alignment horizontal="right"/>
    </xf>
    <xf numFmtId="2" fontId="4" fillId="0" borderId="0" xfId="0" applyNumberFormat="1" applyFont="1" applyBorder="1" applyAlignment="1">
      <alignment horizontal="right"/>
    </xf>
    <xf numFmtId="2" fontId="3" fillId="0" borderId="3" xfId="0" applyNumberFormat="1" applyFont="1" applyBorder="1" applyAlignment="1">
      <alignment horizontal="right"/>
    </xf>
    <xf numFmtId="2" fontId="4" fillId="0" borderId="4" xfId="0" applyNumberFormat="1" applyFont="1" applyBorder="1" applyAlignment="1">
      <alignment horizontal="right"/>
    </xf>
    <xf numFmtId="49" fontId="0" fillId="0" borderId="0" xfId="0" applyNumberFormat="1" applyFont="1" applyAlignment="1">
      <alignment horizontal="left"/>
    </xf>
    <xf numFmtId="49" fontId="14" fillId="0" borderId="0" xfId="0" applyNumberFormat="1" applyFont="1" applyAlignment="1">
      <alignment horizontal="left"/>
    </xf>
    <xf numFmtId="49" fontId="0" fillId="0" borderId="0" xfId="0" applyNumberFormat="1" applyFont="1"/>
    <xf numFmtId="0" fontId="9" fillId="0" borderId="0" xfId="0" applyFont="1" applyBorder="1"/>
    <xf numFmtId="0" fontId="15" fillId="0" borderId="0" xfId="0" applyFont="1" applyBorder="1"/>
    <xf numFmtId="49" fontId="16" fillId="0" borderId="0" xfId="0" applyNumberFormat="1" applyFont="1" applyBorder="1" applyAlignment="1">
      <alignment horizontal="left"/>
    </xf>
    <xf numFmtId="164" fontId="15" fillId="0" borderId="0" xfId="0" applyNumberFormat="1" applyFont="1" applyBorder="1"/>
    <xf numFmtId="49" fontId="15" fillId="0" borderId="0" xfId="0" applyNumberFormat="1" applyFont="1" applyBorder="1" applyAlignment="1">
      <alignment horizontal="left"/>
    </xf>
    <xf numFmtId="0" fontId="15" fillId="0" borderId="2" xfId="0" applyFont="1" applyBorder="1"/>
    <xf numFmtId="164" fontId="15" fillId="0" borderId="2" xfId="0" applyNumberFormat="1" applyFont="1" applyBorder="1"/>
    <xf numFmtId="49" fontId="15" fillId="0" borderId="0" xfId="0" applyNumberFormat="1" applyFont="1" applyAlignment="1">
      <alignment horizontal="left"/>
    </xf>
    <xf numFmtId="0" fontId="15" fillId="0" borderId="0" xfId="0" applyFont="1"/>
    <xf numFmtId="164" fontId="15" fillId="0" borderId="0" xfId="0" applyNumberFormat="1" applyFont="1"/>
    <xf numFmtId="0" fontId="16" fillId="0" borderId="0" xfId="0" applyFont="1" applyBorder="1"/>
    <xf numFmtId="164" fontId="16" fillId="0" borderId="0" xfId="0" applyNumberFormat="1" applyFont="1" applyBorder="1"/>
    <xf numFmtId="49" fontId="17" fillId="0" borderId="0" xfId="0" applyNumberFormat="1" applyFont="1" applyAlignment="1" applyProtection="1">
      <alignment horizontal="center" vertical="center"/>
    </xf>
    <xf numFmtId="0" fontId="17" fillId="0" borderId="0" xfId="0" applyNumberFormat="1" applyFont="1" applyAlignment="1" applyProtection="1">
      <alignment vertical="center"/>
    </xf>
    <xf numFmtId="164" fontId="3" fillId="0" borderId="3" xfId="0" applyNumberFormat="1" applyFont="1" applyBorder="1" applyAlignment="1">
      <alignment horizontal="right"/>
    </xf>
    <xf numFmtId="164" fontId="4" fillId="0" borderId="4" xfId="0" applyNumberFormat="1" applyFont="1" applyBorder="1" applyAlignment="1">
      <alignment horizontal="right"/>
    </xf>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xf>
    <xf numFmtId="0" fontId="3" fillId="0" borderId="1" xfId="0" applyFont="1" applyFill="1" applyBorder="1" applyAlignment="1">
      <alignment wrapText="1"/>
    </xf>
    <xf numFmtId="0" fontId="3" fillId="0" borderId="1" xfId="0" applyFont="1" applyFill="1" applyBorder="1" applyAlignment="1">
      <alignment vertical="top" wrapText="1"/>
    </xf>
    <xf numFmtId="0" fontId="15" fillId="0" borderId="1" xfId="0" applyFont="1" applyFill="1" applyBorder="1" applyAlignment="1">
      <alignment wrapText="1"/>
    </xf>
    <xf numFmtId="164" fontId="4" fillId="0" borderId="0" xfId="0" applyNumberFormat="1" applyFont="1" applyBorder="1" applyAlignment="1">
      <alignment horizontal="right"/>
    </xf>
    <xf numFmtId="164" fontId="3" fillId="0" borderId="0" xfId="0" applyNumberFormat="1" applyFont="1" applyBorder="1" applyAlignment="1">
      <alignment horizontal="right"/>
    </xf>
    <xf numFmtId="0" fontId="4" fillId="3" borderId="1" xfId="0" applyFont="1" applyFill="1" applyBorder="1" applyAlignment="1">
      <alignment horizontal="left"/>
    </xf>
    <xf numFmtId="0" fontId="15" fillId="0" borderId="1" xfId="0" applyFont="1" applyFill="1" applyBorder="1" applyAlignment="1">
      <alignment vertical="top" wrapText="1"/>
    </xf>
    <xf numFmtId="164" fontId="4" fillId="0" borderId="5" xfId="0" applyNumberFormat="1" applyFont="1" applyBorder="1" applyAlignment="1">
      <alignment horizontal="right"/>
    </xf>
    <xf numFmtId="0" fontId="3" fillId="0" borderId="1" xfId="1" applyFont="1" applyFill="1" applyBorder="1" applyAlignment="1">
      <alignment vertical="top" wrapText="1"/>
    </xf>
  </cellXfs>
  <cellStyles count="2">
    <cellStyle name="Dobro" xfId="1" builtinId="26"/>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15"/>
  <sheetViews>
    <sheetView workbookViewId="0">
      <selection activeCell="B22" sqref="B22"/>
    </sheetView>
  </sheetViews>
  <sheetFormatPr defaultRowHeight="15" x14ac:dyDescent="0.25"/>
  <cols>
    <col min="1" max="1" width="9.140625" style="75"/>
    <col min="2" max="2" width="48.140625" style="3" customWidth="1"/>
    <col min="3" max="3" width="16.42578125" style="6" customWidth="1"/>
    <col min="4" max="16384" width="9.140625" style="3"/>
  </cols>
  <sheetData>
    <row r="1" spans="1:3" x14ac:dyDescent="0.25">
      <c r="A1" s="73"/>
    </row>
    <row r="2" spans="1:3" x14ac:dyDescent="0.25">
      <c r="A2" s="73"/>
    </row>
    <row r="3" spans="1:3" ht="18.75" x14ac:dyDescent="0.3">
      <c r="A3" s="73"/>
      <c r="B3" s="76" t="s">
        <v>16</v>
      </c>
    </row>
    <row r="4" spans="1:3" ht="18.75" x14ac:dyDescent="0.3">
      <c r="A4" s="73"/>
      <c r="B4" s="76"/>
    </row>
    <row r="5" spans="1:3" ht="15.75" x14ac:dyDescent="0.25">
      <c r="A5" s="74" t="s">
        <v>99</v>
      </c>
      <c r="B5" s="77" t="s">
        <v>100</v>
      </c>
      <c r="C5" s="6">
        <f>PREDDELA!E7</f>
        <v>0</v>
      </c>
    </row>
    <row r="6" spans="1:3" x14ac:dyDescent="0.25">
      <c r="A6" s="73"/>
    </row>
    <row r="7" spans="1:3" ht="15.75" x14ac:dyDescent="0.25">
      <c r="A7" s="78" t="s">
        <v>98</v>
      </c>
      <c r="B7" s="77" t="s">
        <v>102</v>
      </c>
      <c r="C7" s="79">
        <f>'KANALI S1-S2-M1-M2'!E12</f>
        <v>0</v>
      </c>
    </row>
    <row r="8" spans="1:3" ht="15.75" x14ac:dyDescent="0.25">
      <c r="A8" s="78"/>
      <c r="B8" s="77"/>
      <c r="C8" s="79"/>
    </row>
    <row r="9" spans="1:3" ht="16.5" thickBot="1" x14ac:dyDescent="0.3">
      <c r="A9" s="80"/>
      <c r="B9" s="81"/>
      <c r="C9" s="82"/>
    </row>
    <row r="10" spans="1:3" ht="15.75" x14ac:dyDescent="0.25">
      <c r="A10" s="83"/>
      <c r="B10" s="84"/>
      <c r="C10" s="85"/>
    </row>
    <row r="11" spans="1:3" ht="15.75" x14ac:dyDescent="0.25">
      <c r="A11" s="83"/>
      <c r="B11" s="84" t="s">
        <v>17</v>
      </c>
      <c r="C11" s="85">
        <f>SUM(C5:C7)</f>
        <v>0</v>
      </c>
    </row>
    <row r="12" spans="1:3" ht="15.75" x14ac:dyDescent="0.25">
      <c r="A12" s="83"/>
      <c r="B12" s="84"/>
      <c r="C12" s="85"/>
    </row>
    <row r="13" spans="1:3" ht="15.75" x14ac:dyDescent="0.25">
      <c r="A13" s="83"/>
      <c r="B13" s="84" t="s">
        <v>18</v>
      </c>
      <c r="C13" s="85">
        <f>SUM(C11*0.22)</f>
        <v>0</v>
      </c>
    </row>
    <row r="14" spans="1:3" ht="15.75" x14ac:dyDescent="0.25">
      <c r="A14" s="80"/>
      <c r="B14" s="77"/>
      <c r="C14" s="79"/>
    </row>
    <row r="15" spans="1:3" ht="15.75" x14ac:dyDescent="0.25">
      <c r="A15" s="78"/>
      <c r="B15" s="86" t="s">
        <v>19</v>
      </c>
      <c r="C15" s="87">
        <f>SUM(C11:C13)</f>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F25"/>
  <sheetViews>
    <sheetView view="pageBreakPreview" topLeftCell="A16" zoomScaleNormal="80" zoomScaleSheetLayoutView="100" workbookViewId="0">
      <selection activeCell="E19" sqref="E19"/>
    </sheetView>
  </sheetViews>
  <sheetFormatPr defaultRowHeight="15" x14ac:dyDescent="0.25"/>
  <cols>
    <col min="1" max="1" width="23.42578125" style="23" customWidth="1"/>
    <col min="2" max="2" width="62" style="24" customWidth="1"/>
    <col min="3" max="3" width="7.7109375" style="4" customWidth="1"/>
    <col min="4" max="4" width="13.5703125" style="25" customWidth="1"/>
    <col min="5" max="5" width="16.42578125" style="26" customWidth="1"/>
    <col min="6" max="6" width="13.85546875" style="21" customWidth="1"/>
    <col min="7" max="16384" width="9.140625" style="5"/>
  </cols>
  <sheetData>
    <row r="1" spans="1:6" ht="21" x14ac:dyDescent="0.25">
      <c r="A1" s="88" t="s">
        <v>99</v>
      </c>
      <c r="B1" s="89" t="s">
        <v>101</v>
      </c>
    </row>
    <row r="2" spans="1:6" ht="21" x14ac:dyDescent="0.25">
      <c r="A2" s="88"/>
      <c r="B2" s="89"/>
    </row>
    <row r="4" spans="1:6" ht="21" x14ac:dyDescent="0.25">
      <c r="B4" s="58" t="s">
        <v>16</v>
      </c>
      <c r="C4" s="38"/>
    </row>
    <row r="5" spans="1:6" ht="15.75" x14ac:dyDescent="0.25">
      <c r="B5" s="38"/>
      <c r="C5" s="38"/>
    </row>
    <row r="6" spans="1:6" ht="18.75" customHeight="1" x14ac:dyDescent="0.3">
      <c r="B6" s="54" t="s">
        <v>91</v>
      </c>
      <c r="C6" s="55"/>
      <c r="D6" s="56"/>
      <c r="E6" s="57">
        <f>F23</f>
        <v>0</v>
      </c>
    </row>
    <row r="7" spans="1:6" ht="18.75" x14ac:dyDescent="0.3">
      <c r="B7" s="65" t="s">
        <v>92</v>
      </c>
      <c r="C7" s="66"/>
      <c r="D7" s="67"/>
      <c r="E7" s="68">
        <f>SUM(E6:E6)</f>
        <v>0</v>
      </c>
    </row>
    <row r="10" spans="1:6" x14ac:dyDescent="0.25">
      <c r="A10" s="14" t="s">
        <v>10</v>
      </c>
      <c r="B10" s="2" t="s">
        <v>81</v>
      </c>
      <c r="C10" s="17" t="s">
        <v>11</v>
      </c>
    </row>
    <row r="11" spans="1:6" x14ac:dyDescent="0.25">
      <c r="A11" s="14"/>
      <c r="B11" s="2"/>
      <c r="C11" s="17"/>
    </row>
    <row r="12" spans="1:6" ht="18.75" x14ac:dyDescent="0.25">
      <c r="A12" s="40" t="s">
        <v>8</v>
      </c>
      <c r="B12" s="2"/>
      <c r="C12" s="17"/>
    </row>
    <row r="13" spans="1:6" x14ac:dyDescent="0.25">
      <c r="A13" s="14"/>
      <c r="B13" s="2"/>
      <c r="C13" s="17"/>
    </row>
    <row r="14" spans="1:6" x14ac:dyDescent="0.25">
      <c r="A14" s="15"/>
      <c r="B14" s="1" t="s">
        <v>12</v>
      </c>
      <c r="C14" s="18" t="s">
        <v>11</v>
      </c>
      <c r="D14" s="59" t="s">
        <v>13</v>
      </c>
      <c r="E14" s="60" t="s">
        <v>15</v>
      </c>
      <c r="F14" s="19" t="s">
        <v>14</v>
      </c>
    </row>
    <row r="15" spans="1:6" ht="30" x14ac:dyDescent="0.25">
      <c r="A15" s="16" t="s">
        <v>9</v>
      </c>
      <c r="B15" s="9" t="s">
        <v>20</v>
      </c>
      <c r="C15" s="13" t="s">
        <v>7</v>
      </c>
      <c r="D15" s="61">
        <v>1</v>
      </c>
      <c r="E15" s="39"/>
      <c r="F15" s="20">
        <f t="shared" ref="F15:F21" si="0">D15*E15</f>
        <v>0</v>
      </c>
    </row>
    <row r="16" spans="1:6" ht="75" customHeight="1" x14ac:dyDescent="0.25">
      <c r="A16" s="16" t="s">
        <v>9</v>
      </c>
      <c r="B16" s="9" t="s">
        <v>21</v>
      </c>
      <c r="C16" s="13" t="s">
        <v>7</v>
      </c>
      <c r="D16" s="61">
        <v>1</v>
      </c>
      <c r="E16" s="39"/>
      <c r="F16" s="20">
        <f t="shared" si="0"/>
        <v>0</v>
      </c>
    </row>
    <row r="17" spans="1:6" ht="45" x14ac:dyDescent="0.25">
      <c r="A17" s="16" t="s">
        <v>9</v>
      </c>
      <c r="B17" s="9" t="s">
        <v>22</v>
      </c>
      <c r="C17" s="13" t="s">
        <v>7</v>
      </c>
      <c r="D17" s="61">
        <v>1</v>
      </c>
      <c r="E17" s="39"/>
      <c r="F17" s="20">
        <f t="shared" si="0"/>
        <v>0</v>
      </c>
    </row>
    <row r="18" spans="1:6" ht="45" x14ac:dyDescent="0.25">
      <c r="A18" s="16" t="s">
        <v>9</v>
      </c>
      <c r="B18" s="9" t="s">
        <v>23</v>
      </c>
      <c r="C18" s="13" t="s">
        <v>7</v>
      </c>
      <c r="D18" s="61">
        <v>1</v>
      </c>
      <c r="E18" s="39"/>
      <c r="F18" s="20">
        <f t="shared" si="0"/>
        <v>0</v>
      </c>
    </row>
    <row r="19" spans="1:6" ht="105" customHeight="1" x14ac:dyDescent="0.25">
      <c r="A19" s="16" t="s">
        <v>9</v>
      </c>
      <c r="B19" s="9" t="s">
        <v>24</v>
      </c>
      <c r="C19" s="13" t="s">
        <v>7</v>
      </c>
      <c r="D19" s="61">
        <v>1</v>
      </c>
      <c r="E19" s="39"/>
      <c r="F19" s="20">
        <f t="shared" si="0"/>
        <v>0</v>
      </c>
    </row>
    <row r="20" spans="1:6" ht="45" x14ac:dyDescent="0.25">
      <c r="A20" s="16" t="s">
        <v>27</v>
      </c>
      <c r="B20" s="7" t="s">
        <v>25</v>
      </c>
      <c r="C20" s="12" t="s">
        <v>2</v>
      </c>
      <c r="D20" s="61">
        <v>1</v>
      </c>
      <c r="E20" s="39"/>
      <c r="F20" s="20">
        <f t="shared" si="0"/>
        <v>0</v>
      </c>
    </row>
    <row r="21" spans="1:6" ht="45" x14ac:dyDescent="0.25">
      <c r="A21" s="16" t="s">
        <v>27</v>
      </c>
      <c r="B21" s="8" t="s">
        <v>26</v>
      </c>
      <c r="C21" s="12" t="s">
        <v>2</v>
      </c>
      <c r="D21" s="61">
        <v>1</v>
      </c>
      <c r="E21" s="39"/>
      <c r="F21" s="20">
        <f t="shared" si="0"/>
        <v>0</v>
      </c>
    </row>
    <row r="22" spans="1:6" ht="30.75" thickBot="1" x14ac:dyDescent="0.3">
      <c r="A22" s="16" t="s">
        <v>96</v>
      </c>
      <c r="B22" s="27" t="s">
        <v>82</v>
      </c>
      <c r="C22" s="29"/>
      <c r="D22" s="30"/>
      <c r="E22" s="31"/>
      <c r="F22" s="32">
        <f>(SUM(F15:F21))*0.1</f>
        <v>0</v>
      </c>
    </row>
    <row r="23" spans="1:6" ht="60.75" thickBot="1" x14ac:dyDescent="0.3">
      <c r="A23" s="41" t="s">
        <v>91</v>
      </c>
      <c r="B23" s="33"/>
      <c r="C23" s="34"/>
      <c r="D23" s="35"/>
      <c r="E23" s="36"/>
      <c r="F23" s="37">
        <f>SUM(F15:F22)</f>
        <v>0</v>
      </c>
    </row>
    <row r="24" spans="1:6" x14ac:dyDescent="0.25">
      <c r="A24" s="43"/>
      <c r="B24" s="14"/>
      <c r="C24" s="44"/>
      <c r="D24" s="45"/>
      <c r="E24" s="46"/>
      <c r="F24" s="47"/>
    </row>
    <row r="25" spans="1:6" x14ac:dyDescent="0.25">
      <c r="A25" s="43"/>
      <c r="B25" s="14"/>
      <c r="C25" s="44"/>
      <c r="D25" s="45"/>
      <c r="E25" s="46"/>
      <c r="F25" s="47"/>
    </row>
  </sheetData>
  <autoFilter ref="A10:C25"/>
  <pageMargins left="0.7" right="0.7" top="0.75" bottom="0.75" header="0.3" footer="0.3"/>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F115"/>
  <sheetViews>
    <sheetView tabSelected="1" view="pageBreakPreview" topLeftCell="A31" zoomScale="80" zoomScaleNormal="80" zoomScaleSheetLayoutView="80" workbookViewId="0">
      <selection activeCell="F37" sqref="F37"/>
    </sheetView>
  </sheetViews>
  <sheetFormatPr defaultRowHeight="15" x14ac:dyDescent="0.25"/>
  <cols>
    <col min="1" max="1" width="22" style="23" customWidth="1"/>
    <col min="2" max="2" width="62" style="24" customWidth="1"/>
    <col min="3" max="3" width="6.5703125" style="4" customWidth="1"/>
    <col min="4" max="4" width="10.7109375" style="25" customWidth="1"/>
    <col min="5" max="5" width="16.42578125" style="26" customWidth="1"/>
    <col min="6" max="6" width="13.85546875" style="21" customWidth="1"/>
    <col min="7" max="16384" width="9.140625" style="5"/>
  </cols>
  <sheetData>
    <row r="1" spans="1:6" ht="21" x14ac:dyDescent="0.25">
      <c r="A1" s="88" t="s">
        <v>98</v>
      </c>
      <c r="B1" s="89" t="s">
        <v>103</v>
      </c>
    </row>
    <row r="2" spans="1:6" ht="21" x14ac:dyDescent="0.25">
      <c r="A2" s="88"/>
      <c r="B2" s="89"/>
    </row>
    <row r="4" spans="1:6" s="21" customFormat="1" ht="21" x14ac:dyDescent="0.25">
      <c r="A4" s="23"/>
      <c r="B4" s="58" t="s">
        <v>16</v>
      </c>
      <c r="C4" s="38"/>
      <c r="D4" s="25"/>
      <c r="E4" s="26"/>
    </row>
    <row r="5" spans="1:6" s="21" customFormat="1" ht="15.75" x14ac:dyDescent="0.25">
      <c r="A5" s="23"/>
      <c r="B5" s="38"/>
      <c r="C5" s="38"/>
      <c r="D5" s="25"/>
      <c r="E5" s="26"/>
    </row>
    <row r="6" spans="1:6" s="21" customFormat="1" ht="18.75" x14ac:dyDescent="0.3">
      <c r="A6" s="23"/>
      <c r="B6" s="54" t="s">
        <v>90</v>
      </c>
      <c r="C6" s="55"/>
      <c r="D6" s="56"/>
      <c r="E6" s="57">
        <f>F37</f>
        <v>0</v>
      </c>
    </row>
    <row r="7" spans="1:6" s="21" customFormat="1" ht="18.75" x14ac:dyDescent="0.3">
      <c r="A7" s="23"/>
      <c r="B7" s="54" t="s">
        <v>89</v>
      </c>
      <c r="C7" s="55"/>
      <c r="D7" s="56"/>
      <c r="E7" s="57">
        <f>F57</f>
        <v>0</v>
      </c>
    </row>
    <row r="8" spans="1:6" s="21" customFormat="1" ht="18.75" x14ac:dyDescent="0.3">
      <c r="A8" s="23"/>
      <c r="B8" s="54" t="s">
        <v>88</v>
      </c>
      <c r="C8" s="55"/>
      <c r="D8" s="56"/>
      <c r="E8" s="57">
        <v>0</v>
      </c>
    </row>
    <row r="9" spans="1:6" s="21" customFormat="1" ht="18.75" x14ac:dyDescent="0.3">
      <c r="A9" s="23"/>
      <c r="B9" s="54" t="s">
        <v>87</v>
      </c>
      <c r="C9" s="55"/>
      <c r="D9" s="56"/>
      <c r="E9" s="57">
        <f>F76</f>
        <v>0</v>
      </c>
    </row>
    <row r="10" spans="1:6" s="21" customFormat="1" ht="18.75" x14ac:dyDescent="0.3">
      <c r="A10" s="23"/>
      <c r="B10" s="54" t="s">
        <v>86</v>
      </c>
      <c r="C10" s="55"/>
      <c r="D10" s="56"/>
      <c r="E10" s="57">
        <f>F85</f>
        <v>0</v>
      </c>
    </row>
    <row r="11" spans="1:6" s="21" customFormat="1" ht="18.75" x14ac:dyDescent="0.3">
      <c r="A11" s="23"/>
      <c r="B11" s="54" t="s">
        <v>85</v>
      </c>
      <c r="C11" s="55"/>
      <c r="D11" s="56"/>
      <c r="E11" s="57">
        <f>F115</f>
        <v>0</v>
      </c>
    </row>
    <row r="12" spans="1:6" s="21" customFormat="1" ht="18.75" x14ac:dyDescent="0.3">
      <c r="A12" s="23"/>
      <c r="B12" s="65" t="s">
        <v>92</v>
      </c>
      <c r="C12" s="66"/>
      <c r="D12" s="67"/>
      <c r="E12" s="68">
        <f>SUM(E6:E11)</f>
        <v>0</v>
      </c>
    </row>
    <row r="15" spans="1:6" x14ac:dyDescent="0.25">
      <c r="A15" s="14" t="s">
        <v>10</v>
      </c>
      <c r="B15" s="2" t="s">
        <v>104</v>
      </c>
      <c r="C15" s="17" t="s">
        <v>11</v>
      </c>
    </row>
    <row r="16" spans="1:6" x14ac:dyDescent="0.25">
      <c r="A16" s="43"/>
      <c r="B16" s="14"/>
      <c r="C16" s="44"/>
      <c r="D16" s="45"/>
      <c r="E16" s="46"/>
      <c r="F16" s="47"/>
    </row>
    <row r="17" spans="1:6" ht="56.25" x14ac:dyDescent="0.25">
      <c r="A17" s="62" t="s">
        <v>5</v>
      </c>
      <c r="B17" s="14"/>
      <c r="C17" s="44"/>
      <c r="D17" s="45"/>
      <c r="E17" s="46"/>
      <c r="F17" s="47"/>
    </row>
    <row r="18" spans="1:6" x14ac:dyDescent="0.25">
      <c r="A18" s="63"/>
      <c r="B18" s="64"/>
    </row>
    <row r="19" spans="1:6" x14ac:dyDescent="0.25">
      <c r="A19" s="15"/>
      <c r="B19" s="1" t="s">
        <v>12</v>
      </c>
      <c r="C19" s="18" t="s">
        <v>11</v>
      </c>
      <c r="D19" s="59" t="s">
        <v>13</v>
      </c>
      <c r="E19" s="60" t="s">
        <v>15</v>
      </c>
      <c r="F19" s="19" t="s">
        <v>14</v>
      </c>
    </row>
    <row r="20" spans="1:6" ht="63.75" customHeight="1" x14ac:dyDescent="0.25">
      <c r="A20" s="10" t="s">
        <v>28</v>
      </c>
      <c r="B20" s="9" t="s">
        <v>29</v>
      </c>
      <c r="C20" s="12" t="s">
        <v>0</v>
      </c>
      <c r="D20" s="61">
        <v>462</v>
      </c>
      <c r="E20" s="39"/>
      <c r="F20" s="20">
        <f>D20*E20</f>
        <v>0</v>
      </c>
    </row>
    <row r="21" spans="1:6" ht="45" x14ac:dyDescent="0.25">
      <c r="A21" s="10" t="s">
        <v>28</v>
      </c>
      <c r="B21" s="9" t="s">
        <v>30</v>
      </c>
      <c r="C21" s="12" t="s">
        <v>1</v>
      </c>
      <c r="D21" s="61">
        <v>26</v>
      </c>
      <c r="E21" s="39"/>
      <c r="F21" s="20">
        <f t="shared" ref="F21:F35" si="0">D21*E21</f>
        <v>0</v>
      </c>
    </row>
    <row r="22" spans="1:6" ht="63" customHeight="1" x14ac:dyDescent="0.25">
      <c r="A22" s="10" t="s">
        <v>28</v>
      </c>
      <c r="B22" s="9" t="s">
        <v>31</v>
      </c>
      <c r="C22" s="12" t="s">
        <v>7</v>
      </c>
      <c r="D22" s="61">
        <v>1</v>
      </c>
      <c r="E22" s="39"/>
      <c r="F22" s="20">
        <f t="shared" si="0"/>
        <v>0</v>
      </c>
    </row>
    <row r="23" spans="1:6" ht="63.75" customHeight="1" x14ac:dyDescent="0.25">
      <c r="A23" s="10" t="s">
        <v>28</v>
      </c>
      <c r="B23" s="9" t="s">
        <v>32</v>
      </c>
      <c r="C23" s="12" t="s">
        <v>7</v>
      </c>
      <c r="D23" s="61">
        <v>1</v>
      </c>
      <c r="E23" s="39"/>
      <c r="F23" s="20">
        <f t="shared" si="0"/>
        <v>0</v>
      </c>
    </row>
    <row r="24" spans="1:6" ht="60" x14ac:dyDescent="0.25">
      <c r="A24" s="10" t="s">
        <v>28</v>
      </c>
      <c r="B24" s="9" t="s">
        <v>33</v>
      </c>
      <c r="C24" s="12" t="s">
        <v>7</v>
      </c>
      <c r="D24" s="61">
        <v>1</v>
      </c>
      <c r="E24" s="39"/>
      <c r="F24" s="20">
        <f t="shared" si="0"/>
        <v>0</v>
      </c>
    </row>
    <row r="25" spans="1:6" ht="60" x14ac:dyDescent="0.25">
      <c r="A25" s="10" t="s">
        <v>28</v>
      </c>
      <c r="B25" s="9" t="s">
        <v>34</v>
      </c>
      <c r="C25" s="12" t="s">
        <v>7</v>
      </c>
      <c r="D25" s="61">
        <v>1</v>
      </c>
      <c r="E25" s="39"/>
      <c r="F25" s="20">
        <f t="shared" si="0"/>
        <v>0</v>
      </c>
    </row>
    <row r="26" spans="1:6" ht="60" x14ac:dyDescent="0.25">
      <c r="A26" s="10" t="s">
        <v>28</v>
      </c>
      <c r="B26" s="9" t="s">
        <v>35</v>
      </c>
      <c r="C26" s="12" t="s">
        <v>7</v>
      </c>
      <c r="D26" s="61">
        <v>1</v>
      </c>
      <c r="E26" s="39"/>
      <c r="F26" s="20">
        <f t="shared" si="0"/>
        <v>0</v>
      </c>
    </row>
    <row r="27" spans="1:6" ht="60" x14ac:dyDescent="0.25">
      <c r="A27" s="10" t="s">
        <v>28</v>
      </c>
      <c r="B27" s="9" t="s">
        <v>36</v>
      </c>
      <c r="C27" s="12" t="s">
        <v>7</v>
      </c>
      <c r="D27" s="61">
        <v>1</v>
      </c>
      <c r="E27" s="39"/>
      <c r="F27" s="20">
        <f t="shared" si="0"/>
        <v>0</v>
      </c>
    </row>
    <row r="28" spans="1:6" ht="60" x14ac:dyDescent="0.25">
      <c r="A28" s="10" t="s">
        <v>28</v>
      </c>
      <c r="B28" s="9" t="s">
        <v>37</v>
      </c>
      <c r="C28" s="12" t="s">
        <v>7</v>
      </c>
      <c r="D28" s="61">
        <v>1</v>
      </c>
      <c r="E28" s="39"/>
      <c r="F28" s="20">
        <f t="shared" si="0"/>
        <v>0</v>
      </c>
    </row>
    <row r="29" spans="1:6" ht="60" x14ac:dyDescent="0.25">
      <c r="A29" s="10" t="s">
        <v>28</v>
      </c>
      <c r="B29" s="9" t="s">
        <v>38</v>
      </c>
      <c r="C29" s="12" t="s">
        <v>7</v>
      </c>
      <c r="D29" s="61">
        <v>1</v>
      </c>
      <c r="E29" s="39"/>
      <c r="F29" s="20">
        <f t="shared" si="0"/>
        <v>0</v>
      </c>
    </row>
    <row r="30" spans="1:6" ht="45" x14ac:dyDescent="0.25">
      <c r="A30" s="10" t="s">
        <v>39</v>
      </c>
      <c r="B30" s="9" t="s">
        <v>40</v>
      </c>
      <c r="C30" s="12" t="s">
        <v>0</v>
      </c>
      <c r="D30" s="61">
        <v>462</v>
      </c>
      <c r="E30" s="39"/>
      <c r="F30" s="20">
        <f t="shared" si="0"/>
        <v>0</v>
      </c>
    </row>
    <row r="31" spans="1:6" ht="75" x14ac:dyDescent="0.25">
      <c r="A31" s="10" t="s">
        <v>39</v>
      </c>
      <c r="B31" s="9" t="s">
        <v>41</v>
      </c>
      <c r="C31" s="12" t="s">
        <v>0</v>
      </c>
      <c r="D31" s="61">
        <v>462</v>
      </c>
      <c r="E31" s="39"/>
      <c r="F31" s="20">
        <f t="shared" si="0"/>
        <v>0</v>
      </c>
    </row>
    <row r="32" spans="1:6" x14ac:dyDescent="0.25">
      <c r="A32" s="10" t="s">
        <v>42</v>
      </c>
      <c r="B32" s="9" t="s">
        <v>43</v>
      </c>
      <c r="C32" s="12" t="s">
        <v>3</v>
      </c>
      <c r="D32" s="61">
        <v>50</v>
      </c>
      <c r="E32" s="39"/>
      <c r="F32" s="20">
        <f t="shared" si="0"/>
        <v>0</v>
      </c>
    </row>
    <row r="33" spans="1:6" ht="30" x14ac:dyDescent="0.25">
      <c r="A33" s="10" t="s">
        <v>42</v>
      </c>
      <c r="B33" s="9" t="s">
        <v>44</v>
      </c>
      <c r="C33" s="12" t="s">
        <v>3</v>
      </c>
      <c r="D33" s="61">
        <v>20</v>
      </c>
      <c r="E33" s="39"/>
      <c r="F33" s="20">
        <f t="shared" si="0"/>
        <v>0</v>
      </c>
    </row>
    <row r="34" spans="1:6" ht="30" x14ac:dyDescent="0.25">
      <c r="A34" s="10" t="s">
        <v>42</v>
      </c>
      <c r="B34" s="9" t="s">
        <v>133</v>
      </c>
      <c r="C34" s="12" t="s">
        <v>7</v>
      </c>
      <c r="D34" s="61">
        <v>1</v>
      </c>
      <c r="E34" s="39"/>
      <c r="F34" s="20">
        <f t="shared" si="0"/>
        <v>0</v>
      </c>
    </row>
    <row r="35" spans="1:6" ht="30" x14ac:dyDescent="0.25">
      <c r="A35" s="10" t="s">
        <v>42</v>
      </c>
      <c r="B35" s="9" t="s">
        <v>45</v>
      </c>
      <c r="C35" s="12" t="s">
        <v>3</v>
      </c>
      <c r="D35" s="61">
        <v>20</v>
      </c>
      <c r="E35" s="39"/>
      <c r="F35" s="20">
        <f t="shared" si="0"/>
        <v>0</v>
      </c>
    </row>
    <row r="36" spans="1:6" ht="30.75" thickBot="1" x14ac:dyDescent="0.3">
      <c r="A36" s="28" t="s">
        <v>95</v>
      </c>
      <c r="B36" s="27" t="s">
        <v>82</v>
      </c>
      <c r="C36" s="29"/>
      <c r="D36" s="71"/>
      <c r="E36" s="31"/>
      <c r="F36" s="32">
        <f>(SUM(F20:F35))*0.1</f>
        <v>0</v>
      </c>
    </row>
    <row r="37" spans="1:6" ht="30.75" thickBot="1" x14ac:dyDescent="0.3">
      <c r="A37" s="51" t="s">
        <v>90</v>
      </c>
      <c r="B37" s="33"/>
      <c r="C37" s="34"/>
      <c r="D37" s="72"/>
      <c r="E37" s="36"/>
      <c r="F37" s="37">
        <f>SUM(F20:F36)</f>
        <v>0</v>
      </c>
    </row>
    <row r="38" spans="1:6" x14ac:dyDescent="0.25">
      <c r="A38" s="43"/>
      <c r="B38" s="14"/>
      <c r="C38" s="44"/>
      <c r="D38" s="45"/>
      <c r="E38" s="46"/>
      <c r="F38" s="47"/>
    </row>
    <row r="39" spans="1:6" x14ac:dyDescent="0.25">
      <c r="A39" s="43"/>
      <c r="B39" s="14"/>
      <c r="C39" s="44"/>
      <c r="D39" s="45"/>
      <c r="E39" s="46"/>
      <c r="F39" s="47"/>
    </row>
    <row r="40" spans="1:6" ht="56.25" x14ac:dyDescent="0.25">
      <c r="A40" s="42" t="s">
        <v>46</v>
      </c>
      <c r="B40" s="14"/>
      <c r="C40" s="44"/>
      <c r="D40" s="70"/>
      <c r="E40" s="97"/>
      <c r="F40" s="97"/>
    </row>
    <row r="41" spans="1:6" x14ac:dyDescent="0.25">
      <c r="A41" s="48"/>
      <c r="B41" s="49"/>
      <c r="C41" s="50"/>
      <c r="D41" s="69"/>
      <c r="E41" s="98"/>
      <c r="F41" s="98"/>
    </row>
    <row r="42" spans="1:6" x14ac:dyDescent="0.25">
      <c r="A42" s="15"/>
      <c r="B42" s="1" t="s">
        <v>12</v>
      </c>
      <c r="C42" s="99" t="s">
        <v>11</v>
      </c>
      <c r="D42" s="59" t="s">
        <v>13</v>
      </c>
      <c r="E42" s="60" t="s">
        <v>15</v>
      </c>
      <c r="F42" s="60" t="s">
        <v>14</v>
      </c>
    </row>
    <row r="43" spans="1:6" s="11" customFormat="1" ht="30" x14ac:dyDescent="0.25">
      <c r="A43" s="8" t="s">
        <v>47</v>
      </c>
      <c r="B43" s="9" t="s">
        <v>116</v>
      </c>
      <c r="C43" s="12" t="s">
        <v>0</v>
      </c>
      <c r="D43" s="61">
        <v>80</v>
      </c>
      <c r="E43" s="39"/>
      <c r="F43" s="39">
        <f t="shared" ref="F43" si="1">D43*E43</f>
        <v>0</v>
      </c>
    </row>
    <row r="44" spans="1:6" s="11" customFormat="1" ht="47.25" x14ac:dyDescent="0.25">
      <c r="A44" s="8"/>
      <c r="B44" s="96" t="s">
        <v>117</v>
      </c>
      <c r="C44" s="12" t="s">
        <v>6</v>
      </c>
      <c r="D44" s="61">
        <v>700</v>
      </c>
      <c r="E44" s="39"/>
      <c r="F44" s="39">
        <f t="shared" ref="F44" si="2">D44*E44</f>
        <v>0</v>
      </c>
    </row>
    <row r="45" spans="1:6" s="11" customFormat="1" ht="30" x14ac:dyDescent="0.25">
      <c r="A45" s="8"/>
      <c r="B45" s="94" t="s">
        <v>118</v>
      </c>
      <c r="C45" s="12" t="s">
        <v>6</v>
      </c>
      <c r="D45" s="61">
        <v>25</v>
      </c>
      <c r="E45" s="39"/>
      <c r="F45" s="39">
        <f t="shared" ref="F45" si="3">D45*E45</f>
        <v>0</v>
      </c>
    </row>
    <row r="46" spans="1:6" s="11" customFormat="1" ht="107.25" customHeight="1" x14ac:dyDescent="0.25">
      <c r="A46" s="8" t="s">
        <v>48</v>
      </c>
      <c r="B46" s="94" t="s">
        <v>119</v>
      </c>
      <c r="C46" s="12" t="s">
        <v>4</v>
      </c>
      <c r="D46" s="61">
        <v>280</v>
      </c>
      <c r="E46" s="39"/>
      <c r="F46" s="39">
        <f t="shared" ref="F46" si="4">D46*E46</f>
        <v>0</v>
      </c>
    </row>
    <row r="47" spans="1:6" s="11" customFormat="1" ht="109.5" customHeight="1" x14ac:dyDescent="0.25">
      <c r="A47" s="92"/>
      <c r="B47" s="94" t="s">
        <v>120</v>
      </c>
      <c r="C47" s="12" t="s">
        <v>4</v>
      </c>
      <c r="D47" s="61">
        <v>210</v>
      </c>
      <c r="E47" s="39"/>
      <c r="F47" s="39">
        <f t="shared" ref="F47:F48" si="5">D47*E47</f>
        <v>0</v>
      </c>
    </row>
    <row r="48" spans="1:6" s="11" customFormat="1" ht="30" x14ac:dyDescent="0.25">
      <c r="A48" s="92"/>
      <c r="B48" s="94" t="s">
        <v>121</v>
      </c>
      <c r="C48" s="12" t="s">
        <v>6</v>
      </c>
      <c r="D48" s="61">
        <v>700</v>
      </c>
      <c r="E48" s="39"/>
      <c r="F48" s="39">
        <f t="shared" si="5"/>
        <v>0</v>
      </c>
    </row>
    <row r="49" spans="1:6" s="11" customFormat="1" ht="75" customHeight="1" x14ac:dyDescent="0.25">
      <c r="A49" s="92"/>
      <c r="B49" s="95" t="s">
        <v>122</v>
      </c>
      <c r="C49" s="12" t="s">
        <v>6</v>
      </c>
      <c r="D49" s="61">
        <v>700</v>
      </c>
      <c r="E49" s="39"/>
      <c r="F49" s="39">
        <f t="shared" ref="F49" si="6">D49*E49</f>
        <v>0</v>
      </c>
    </row>
    <row r="50" spans="1:6" s="11" customFormat="1" ht="75" customHeight="1" x14ac:dyDescent="0.25">
      <c r="A50" s="92"/>
      <c r="B50" s="94" t="s">
        <v>123</v>
      </c>
      <c r="C50" s="12" t="s">
        <v>6</v>
      </c>
      <c r="D50" s="61">
        <v>700</v>
      </c>
      <c r="E50" s="39"/>
      <c r="F50" s="39">
        <f t="shared" ref="F50" si="7">D50*E50</f>
        <v>0</v>
      </c>
    </row>
    <row r="51" spans="1:6" s="11" customFormat="1" ht="31.5" customHeight="1" x14ac:dyDescent="0.25">
      <c r="A51" s="92"/>
      <c r="B51" s="96" t="s">
        <v>49</v>
      </c>
      <c r="C51" s="12" t="s">
        <v>6</v>
      </c>
      <c r="D51" s="61">
        <v>700</v>
      </c>
      <c r="E51" s="39"/>
      <c r="F51" s="39">
        <f t="shared" ref="F51" si="8">D51*E51</f>
        <v>0</v>
      </c>
    </row>
    <row r="52" spans="1:6" s="11" customFormat="1" ht="56.25" customHeight="1" x14ac:dyDescent="0.25">
      <c r="A52" s="92"/>
      <c r="B52" s="100" t="s">
        <v>124</v>
      </c>
      <c r="C52" s="12" t="s">
        <v>6</v>
      </c>
      <c r="D52" s="61">
        <v>700</v>
      </c>
      <c r="E52" s="39"/>
      <c r="F52" s="39">
        <f t="shared" ref="F52" si="9">D52*E52</f>
        <v>0</v>
      </c>
    </row>
    <row r="53" spans="1:6" s="11" customFormat="1" ht="56.25" customHeight="1" x14ac:dyDescent="0.25">
      <c r="A53" s="92"/>
      <c r="B53" s="95" t="s">
        <v>50</v>
      </c>
      <c r="C53" s="12" t="s">
        <v>6</v>
      </c>
      <c r="D53" s="61">
        <v>700</v>
      </c>
      <c r="E53" s="39"/>
      <c r="F53" s="39">
        <f t="shared" ref="F53" si="10">D53*E53</f>
        <v>0</v>
      </c>
    </row>
    <row r="54" spans="1:6" s="11" customFormat="1" ht="94.5" customHeight="1" x14ac:dyDescent="0.25">
      <c r="A54" s="92"/>
      <c r="B54" s="95" t="s">
        <v>125</v>
      </c>
      <c r="C54" s="12" t="s">
        <v>0</v>
      </c>
      <c r="D54" s="61">
        <v>120</v>
      </c>
      <c r="E54" s="39"/>
      <c r="F54" s="39">
        <f t="shared" ref="F54" si="11">D54*E54</f>
        <v>0</v>
      </c>
    </row>
    <row r="55" spans="1:6" s="11" customFormat="1" ht="56.25" customHeight="1" x14ac:dyDescent="0.25">
      <c r="A55" s="92"/>
      <c r="B55" s="95" t="s">
        <v>126</v>
      </c>
      <c r="C55" s="12" t="s">
        <v>2</v>
      </c>
      <c r="D55" s="61">
        <v>3</v>
      </c>
      <c r="E55" s="39"/>
      <c r="F55" s="39">
        <f t="shared" ref="F55" si="12">D55*E55</f>
        <v>0</v>
      </c>
    </row>
    <row r="56" spans="1:6" ht="30.75" thickBot="1" x14ac:dyDescent="0.3">
      <c r="A56" s="8" t="s">
        <v>94</v>
      </c>
      <c r="B56" s="27" t="s">
        <v>82</v>
      </c>
      <c r="C56" s="29"/>
      <c r="D56" s="71"/>
      <c r="E56" s="90"/>
      <c r="F56" s="90">
        <f>(SUM(F43:F43))*0.1</f>
        <v>0</v>
      </c>
    </row>
    <row r="57" spans="1:6" ht="30.75" thickBot="1" x14ac:dyDescent="0.3">
      <c r="A57" s="52" t="s">
        <v>89</v>
      </c>
      <c r="B57" s="33"/>
      <c r="C57" s="34"/>
      <c r="D57" s="72"/>
      <c r="E57" s="91"/>
      <c r="F57" s="101">
        <f>SUM(F43:F56)</f>
        <v>0</v>
      </c>
    </row>
    <row r="58" spans="1:6" x14ac:dyDescent="0.25">
      <c r="A58" s="14"/>
      <c r="B58" s="14"/>
      <c r="C58" s="44"/>
      <c r="D58" s="45"/>
      <c r="E58" s="46"/>
      <c r="F58" s="47"/>
    </row>
    <row r="59" spans="1:6" ht="16.5" customHeight="1" x14ac:dyDescent="0.25">
      <c r="A59" s="14"/>
      <c r="B59" s="14"/>
      <c r="C59" s="44"/>
      <c r="D59" s="45"/>
      <c r="E59" s="46"/>
      <c r="F59" s="47"/>
    </row>
    <row r="60" spans="1:6" ht="37.5" customHeight="1" x14ac:dyDescent="0.25">
      <c r="A60" s="42" t="s">
        <v>51</v>
      </c>
      <c r="B60" s="14"/>
      <c r="C60" s="44"/>
      <c r="D60" s="45"/>
      <c r="E60" s="46"/>
      <c r="F60" s="47"/>
    </row>
    <row r="62" spans="1:6" x14ac:dyDescent="0.25">
      <c r="A62" s="15"/>
      <c r="B62" s="1" t="s">
        <v>12</v>
      </c>
      <c r="C62" s="18" t="s">
        <v>11</v>
      </c>
      <c r="D62" s="59" t="s">
        <v>13</v>
      </c>
      <c r="E62" s="60" t="s">
        <v>15</v>
      </c>
      <c r="F62" s="19" t="s">
        <v>14</v>
      </c>
    </row>
    <row r="63" spans="1:6" ht="45" x14ac:dyDescent="0.25">
      <c r="A63" s="10" t="s">
        <v>52</v>
      </c>
      <c r="B63" s="9" t="s">
        <v>131</v>
      </c>
      <c r="C63" s="12" t="s">
        <v>4</v>
      </c>
      <c r="D63" s="61">
        <v>400</v>
      </c>
      <c r="E63" s="39"/>
      <c r="F63" s="39">
        <f t="shared" ref="F63" si="13">D63*E63</f>
        <v>0</v>
      </c>
    </row>
    <row r="64" spans="1:6" s="11" customFormat="1" ht="60" x14ac:dyDescent="0.25">
      <c r="A64" s="10"/>
      <c r="B64" s="9" t="s">
        <v>53</v>
      </c>
      <c r="C64" s="12" t="s">
        <v>4</v>
      </c>
      <c r="D64" s="61">
        <v>1500</v>
      </c>
      <c r="E64" s="39"/>
      <c r="F64" s="39">
        <f t="shared" ref="F64:F74" si="14">D64*E64</f>
        <v>0</v>
      </c>
    </row>
    <row r="65" spans="1:6" s="11" customFormat="1" ht="63.75" customHeight="1" x14ac:dyDescent="0.25">
      <c r="A65" s="10"/>
      <c r="B65" s="95" t="s">
        <v>128</v>
      </c>
      <c r="C65" s="12" t="s">
        <v>4</v>
      </c>
      <c r="D65" s="61">
        <v>321</v>
      </c>
      <c r="E65" s="39"/>
      <c r="F65" s="39">
        <f t="shared" ref="F65:F67" si="15">D65*E65</f>
        <v>0</v>
      </c>
    </row>
    <row r="66" spans="1:6" s="11" customFormat="1" ht="62.25" customHeight="1" x14ac:dyDescent="0.25">
      <c r="A66" s="10"/>
      <c r="B66" s="95" t="s">
        <v>127</v>
      </c>
      <c r="C66" s="12" t="s">
        <v>4</v>
      </c>
      <c r="D66" s="61">
        <v>300</v>
      </c>
      <c r="E66" s="39"/>
      <c r="F66" s="39">
        <f t="shared" si="15"/>
        <v>0</v>
      </c>
    </row>
    <row r="67" spans="1:6" s="11" customFormat="1" ht="62.25" customHeight="1" x14ac:dyDescent="0.25">
      <c r="A67" s="10"/>
      <c r="B67" s="95" t="s">
        <v>132</v>
      </c>
      <c r="C67" s="12" t="s">
        <v>6</v>
      </c>
      <c r="D67" s="61">
        <v>200</v>
      </c>
      <c r="E67" s="39"/>
      <c r="F67" s="39">
        <f t="shared" si="15"/>
        <v>0</v>
      </c>
    </row>
    <row r="68" spans="1:6" s="11" customFormat="1" ht="45" x14ac:dyDescent="0.25">
      <c r="A68" s="93"/>
      <c r="B68" s="9" t="s">
        <v>54</v>
      </c>
      <c r="C68" s="12" t="s">
        <v>4</v>
      </c>
      <c r="D68" s="61">
        <v>40</v>
      </c>
      <c r="E68" s="39"/>
      <c r="F68" s="39">
        <f t="shared" si="14"/>
        <v>0</v>
      </c>
    </row>
    <row r="69" spans="1:6" s="11" customFormat="1" ht="48" customHeight="1" x14ac:dyDescent="0.25">
      <c r="A69" s="93"/>
      <c r="B69" s="9" t="s">
        <v>55</v>
      </c>
      <c r="C69" s="12" t="s">
        <v>4</v>
      </c>
      <c r="D69" s="61">
        <v>2521</v>
      </c>
      <c r="E69" s="39"/>
      <c r="F69" s="39">
        <f t="shared" si="14"/>
        <v>0</v>
      </c>
    </row>
    <row r="70" spans="1:6" s="11" customFormat="1" ht="45.75" customHeight="1" x14ac:dyDescent="0.25">
      <c r="A70" s="10" t="s">
        <v>56</v>
      </c>
      <c r="B70" s="9" t="s">
        <v>57</v>
      </c>
      <c r="C70" s="12" t="s">
        <v>6</v>
      </c>
      <c r="D70" s="61">
        <v>420</v>
      </c>
      <c r="E70" s="39"/>
      <c r="F70" s="20">
        <f t="shared" si="14"/>
        <v>0</v>
      </c>
    </row>
    <row r="71" spans="1:6" s="11" customFormat="1" ht="30" x14ac:dyDescent="0.25">
      <c r="A71" s="10"/>
      <c r="B71" s="9" t="s">
        <v>58</v>
      </c>
      <c r="C71" s="12" t="s">
        <v>6</v>
      </c>
      <c r="D71" s="61">
        <v>420</v>
      </c>
      <c r="E71" s="39"/>
      <c r="F71" s="20">
        <f t="shared" si="14"/>
        <v>0</v>
      </c>
    </row>
    <row r="72" spans="1:6" s="11" customFormat="1" ht="75" x14ac:dyDescent="0.25">
      <c r="A72" s="10"/>
      <c r="B72" s="9" t="s">
        <v>59</v>
      </c>
      <c r="C72" s="12" t="s">
        <v>4</v>
      </c>
      <c r="D72" s="61">
        <v>80</v>
      </c>
      <c r="E72" s="39"/>
      <c r="F72" s="20">
        <f t="shared" si="14"/>
        <v>0</v>
      </c>
    </row>
    <row r="73" spans="1:6" s="11" customFormat="1" ht="60" x14ac:dyDescent="0.25">
      <c r="A73" s="10"/>
      <c r="B73" s="9" t="s">
        <v>60</v>
      </c>
      <c r="C73" s="12" t="s">
        <v>4</v>
      </c>
      <c r="D73" s="61">
        <v>415</v>
      </c>
      <c r="E73" s="39"/>
      <c r="F73" s="20">
        <f t="shared" si="14"/>
        <v>0</v>
      </c>
    </row>
    <row r="74" spans="1:6" s="11" customFormat="1" ht="60" x14ac:dyDescent="0.25">
      <c r="A74" s="10"/>
      <c r="B74" s="9" t="s">
        <v>61</v>
      </c>
      <c r="C74" s="12" t="s">
        <v>4</v>
      </c>
      <c r="D74" s="61">
        <v>1980</v>
      </c>
      <c r="E74" s="39"/>
      <c r="F74" s="39">
        <f t="shared" si="14"/>
        <v>0</v>
      </c>
    </row>
    <row r="75" spans="1:6" s="11" customFormat="1" ht="30.75" thickBot="1" x14ac:dyDescent="0.3">
      <c r="A75" s="28" t="s">
        <v>93</v>
      </c>
      <c r="B75" s="27" t="s">
        <v>82</v>
      </c>
      <c r="C75" s="29"/>
      <c r="D75" s="30"/>
      <c r="E75" s="31"/>
      <c r="F75" s="32">
        <f>(SUM(F64:F74))*0.1</f>
        <v>0</v>
      </c>
    </row>
    <row r="76" spans="1:6" s="11" customFormat="1" ht="45.75" thickBot="1" x14ac:dyDescent="0.3">
      <c r="A76" s="52" t="s">
        <v>87</v>
      </c>
      <c r="B76" s="33"/>
      <c r="C76" s="34"/>
      <c r="D76" s="35"/>
      <c r="E76" s="36"/>
      <c r="F76" s="37">
        <f>SUM(F64:F75)</f>
        <v>0</v>
      </c>
    </row>
    <row r="77" spans="1:6" s="11" customFormat="1" x14ac:dyDescent="0.25">
      <c r="A77" s="14"/>
      <c r="B77" s="14"/>
      <c r="C77" s="44"/>
      <c r="D77" s="45"/>
      <c r="E77" s="46"/>
      <c r="F77" s="47"/>
    </row>
    <row r="78" spans="1:6" s="11" customFormat="1" x14ac:dyDescent="0.25">
      <c r="A78" s="14"/>
      <c r="B78" s="14"/>
      <c r="C78" s="44"/>
      <c r="D78" s="45"/>
      <c r="E78" s="46"/>
      <c r="F78" s="47"/>
    </row>
    <row r="79" spans="1:6" s="11" customFormat="1" ht="41.25" customHeight="1" x14ac:dyDescent="0.25">
      <c r="A79" s="42" t="s">
        <v>62</v>
      </c>
      <c r="B79" s="14"/>
      <c r="C79" s="44"/>
      <c r="D79" s="45"/>
      <c r="E79" s="46"/>
      <c r="F79" s="47"/>
    </row>
    <row r="80" spans="1:6" s="11" customFormat="1" x14ac:dyDescent="0.25">
      <c r="A80" s="48"/>
      <c r="B80" s="49"/>
      <c r="C80" s="50"/>
      <c r="D80" s="25"/>
      <c r="E80" s="26"/>
      <c r="F80" s="21"/>
    </row>
    <row r="81" spans="1:6" s="11" customFormat="1" x14ac:dyDescent="0.25">
      <c r="A81" s="15"/>
      <c r="B81" s="1" t="s">
        <v>12</v>
      </c>
      <c r="C81" s="18" t="s">
        <v>11</v>
      </c>
      <c r="D81" s="59" t="s">
        <v>13</v>
      </c>
      <c r="E81" s="60" t="s">
        <v>15</v>
      </c>
      <c r="F81" s="19" t="s">
        <v>14</v>
      </c>
    </row>
    <row r="82" spans="1:6" s="11" customFormat="1" ht="45" x14ac:dyDescent="0.25">
      <c r="A82" s="8" t="s">
        <v>63</v>
      </c>
      <c r="B82" s="9" t="s">
        <v>64</v>
      </c>
      <c r="C82" s="12" t="s">
        <v>0</v>
      </c>
      <c r="D82" s="61">
        <v>260</v>
      </c>
      <c r="E82" s="39"/>
      <c r="F82" s="20">
        <f t="shared" ref="F82:F83" si="16">D82*E82</f>
        <v>0</v>
      </c>
    </row>
    <row r="83" spans="1:6" s="11" customFormat="1" ht="45" x14ac:dyDescent="0.25">
      <c r="A83" s="8" t="s">
        <v>63</v>
      </c>
      <c r="B83" s="9" t="s">
        <v>105</v>
      </c>
      <c r="C83" s="12" t="s">
        <v>2</v>
      </c>
      <c r="D83" s="61">
        <v>6</v>
      </c>
      <c r="E83" s="39"/>
      <c r="F83" s="20">
        <f t="shared" si="16"/>
        <v>0</v>
      </c>
    </row>
    <row r="84" spans="1:6" s="11" customFormat="1" ht="30.75" thickBot="1" x14ac:dyDescent="0.3">
      <c r="A84" s="8" t="s">
        <v>83</v>
      </c>
      <c r="B84" s="27" t="s">
        <v>82</v>
      </c>
      <c r="C84" s="29"/>
      <c r="D84" s="30"/>
      <c r="E84" s="31"/>
      <c r="F84" s="32">
        <f>(SUM(F82:F83))*0.1</f>
        <v>0</v>
      </c>
    </row>
    <row r="85" spans="1:6" s="11" customFormat="1" ht="45.75" thickBot="1" x14ac:dyDescent="0.3">
      <c r="A85" s="52" t="s">
        <v>86</v>
      </c>
      <c r="B85" s="33"/>
      <c r="C85" s="34"/>
      <c r="D85" s="35"/>
      <c r="E85" s="36"/>
      <c r="F85" s="37">
        <f>SUM(F82:F84)</f>
        <v>0</v>
      </c>
    </row>
    <row r="86" spans="1:6" s="11" customFormat="1" x14ac:dyDescent="0.25">
      <c r="A86" s="14"/>
      <c r="B86" s="14"/>
      <c r="C86" s="44"/>
      <c r="D86" s="45"/>
      <c r="E86" s="46"/>
      <c r="F86" s="47"/>
    </row>
    <row r="87" spans="1:6" s="11" customFormat="1" x14ac:dyDescent="0.25">
      <c r="A87" s="14"/>
      <c r="B87" s="14"/>
      <c r="C87" s="44"/>
      <c r="D87" s="45"/>
      <c r="E87" s="46"/>
      <c r="F87" s="47"/>
    </row>
    <row r="88" spans="1:6" s="11" customFormat="1" ht="56.25" x14ac:dyDescent="0.25">
      <c r="A88" s="42" t="s">
        <v>65</v>
      </c>
      <c r="B88" s="14"/>
      <c r="C88" s="44"/>
      <c r="D88" s="45"/>
      <c r="E88" s="46"/>
      <c r="F88" s="47"/>
    </row>
    <row r="90" spans="1:6" x14ac:dyDescent="0.25">
      <c r="A90" s="15"/>
      <c r="B90" s="1" t="s">
        <v>12</v>
      </c>
      <c r="C90" s="18" t="s">
        <v>11</v>
      </c>
      <c r="D90" s="59" t="s">
        <v>13</v>
      </c>
      <c r="E90" s="60" t="s">
        <v>15</v>
      </c>
      <c r="F90" s="19" t="s">
        <v>14</v>
      </c>
    </row>
    <row r="91" spans="1:6" ht="150" x14ac:dyDescent="0.25">
      <c r="A91" s="10" t="s">
        <v>66</v>
      </c>
      <c r="B91" s="94" t="s">
        <v>106</v>
      </c>
      <c r="C91" s="12" t="s">
        <v>0</v>
      </c>
      <c r="D91" s="61">
        <v>59</v>
      </c>
      <c r="E91" s="39"/>
      <c r="F91" s="20">
        <f t="shared" ref="F91" si="17">D91*E91</f>
        <v>0</v>
      </c>
    </row>
    <row r="92" spans="1:6" s="11" customFormat="1" ht="165" x14ac:dyDescent="0.25">
      <c r="A92" s="10" t="s">
        <v>66</v>
      </c>
      <c r="B92" s="9" t="s">
        <v>67</v>
      </c>
      <c r="C92" s="12" t="s">
        <v>0</v>
      </c>
      <c r="D92" s="61">
        <v>252</v>
      </c>
      <c r="E92" s="39"/>
      <c r="F92" s="20">
        <f t="shared" ref="F92:F94" si="18">D92*E92</f>
        <v>0</v>
      </c>
    </row>
    <row r="93" spans="1:6" s="11" customFormat="1" ht="150" x14ac:dyDescent="0.25">
      <c r="A93" s="10" t="s">
        <v>66</v>
      </c>
      <c r="B93" s="94" t="s">
        <v>107</v>
      </c>
      <c r="C93" s="12" t="s">
        <v>0</v>
      </c>
      <c r="D93" s="61">
        <v>151</v>
      </c>
      <c r="E93" s="39"/>
      <c r="F93" s="20">
        <f t="shared" si="18"/>
        <v>0</v>
      </c>
    </row>
    <row r="94" spans="1:6" s="11" customFormat="1" ht="75" x14ac:dyDescent="0.25">
      <c r="A94" s="10" t="s">
        <v>68</v>
      </c>
      <c r="B94" s="94" t="s">
        <v>110</v>
      </c>
      <c r="C94" s="12" t="s">
        <v>2</v>
      </c>
      <c r="D94" s="61">
        <v>2</v>
      </c>
      <c r="E94" s="39"/>
      <c r="F94" s="39">
        <f t="shared" si="18"/>
        <v>0</v>
      </c>
    </row>
    <row r="95" spans="1:6" s="11" customFormat="1" ht="75" x14ac:dyDescent="0.25">
      <c r="A95" s="93"/>
      <c r="B95" s="94" t="s">
        <v>109</v>
      </c>
      <c r="C95" s="12" t="s">
        <v>2</v>
      </c>
      <c r="D95" s="61">
        <v>5</v>
      </c>
      <c r="E95" s="39"/>
      <c r="F95" s="39">
        <f t="shared" ref="F95" si="19">D95*E95</f>
        <v>0</v>
      </c>
    </row>
    <row r="96" spans="1:6" s="11" customFormat="1" ht="75" x14ac:dyDescent="0.25">
      <c r="A96" s="93"/>
      <c r="B96" s="94" t="s">
        <v>111</v>
      </c>
      <c r="C96" s="12" t="s">
        <v>2</v>
      </c>
      <c r="D96" s="61">
        <v>11</v>
      </c>
      <c r="E96" s="39"/>
      <c r="F96" s="39">
        <f t="shared" ref="F96" si="20">D96*E96</f>
        <v>0</v>
      </c>
    </row>
    <row r="97" spans="1:6" s="11" customFormat="1" ht="75" x14ac:dyDescent="0.25">
      <c r="A97" s="93"/>
      <c r="B97" s="94" t="s">
        <v>112</v>
      </c>
      <c r="C97" s="12" t="s">
        <v>2</v>
      </c>
      <c r="D97" s="61">
        <v>5</v>
      </c>
      <c r="E97" s="39"/>
      <c r="F97" s="39">
        <f t="shared" ref="F97" si="21">D97*E97</f>
        <v>0</v>
      </c>
    </row>
    <row r="98" spans="1:6" s="11" customFormat="1" ht="75" x14ac:dyDescent="0.25">
      <c r="A98" s="93"/>
      <c r="B98" s="94" t="s">
        <v>113</v>
      </c>
      <c r="C98" s="12" t="s">
        <v>2</v>
      </c>
      <c r="D98" s="61">
        <v>5</v>
      </c>
      <c r="E98" s="39"/>
      <c r="F98" s="39">
        <f t="shared" ref="F98" si="22">D98*E98</f>
        <v>0</v>
      </c>
    </row>
    <row r="99" spans="1:6" s="11" customFormat="1" ht="126" customHeight="1" x14ac:dyDescent="0.25">
      <c r="A99" s="93"/>
      <c r="B99" s="95" t="s">
        <v>114</v>
      </c>
      <c r="C99" s="12" t="s">
        <v>2</v>
      </c>
      <c r="D99" s="61">
        <v>28</v>
      </c>
      <c r="E99" s="39"/>
      <c r="F99" s="39">
        <f t="shared" ref="F99" si="23">D99*E99</f>
        <v>0</v>
      </c>
    </row>
    <row r="100" spans="1:6" s="11" customFormat="1" ht="30" x14ac:dyDescent="0.25">
      <c r="A100" s="10" t="s">
        <v>68</v>
      </c>
      <c r="B100" s="9" t="s">
        <v>115</v>
      </c>
      <c r="C100" s="12" t="s">
        <v>2</v>
      </c>
      <c r="D100" s="61">
        <v>3</v>
      </c>
      <c r="E100" s="39"/>
      <c r="F100" s="39">
        <f t="shared" ref="F100" si="24">D100*E100</f>
        <v>0</v>
      </c>
    </row>
    <row r="101" spans="1:6" s="11" customFormat="1" ht="48.75" customHeight="1" x14ac:dyDescent="0.25">
      <c r="A101" s="8" t="s">
        <v>69</v>
      </c>
      <c r="B101" s="9" t="s">
        <v>97</v>
      </c>
      <c r="C101" s="12" t="s">
        <v>2</v>
      </c>
      <c r="D101" s="61">
        <v>12</v>
      </c>
      <c r="E101" s="39"/>
      <c r="F101" s="20">
        <f t="shared" ref="F101:F112" si="25">D101*E101</f>
        <v>0</v>
      </c>
    </row>
    <row r="102" spans="1:6" s="11" customFormat="1" ht="137.25" customHeight="1" x14ac:dyDescent="0.25">
      <c r="A102" s="8" t="s">
        <v>69</v>
      </c>
      <c r="B102" s="9" t="s">
        <v>70</v>
      </c>
      <c r="C102" s="12" t="s">
        <v>2</v>
      </c>
      <c r="D102" s="61">
        <v>9</v>
      </c>
      <c r="E102" s="39"/>
      <c r="F102" s="20">
        <f t="shared" si="25"/>
        <v>0</v>
      </c>
    </row>
    <row r="103" spans="1:6" s="11" customFormat="1" ht="82.5" customHeight="1" x14ac:dyDescent="0.25">
      <c r="A103" s="8"/>
      <c r="B103" s="102" t="s">
        <v>129</v>
      </c>
      <c r="C103" s="12" t="s">
        <v>2</v>
      </c>
      <c r="D103" s="61">
        <v>11</v>
      </c>
      <c r="E103" s="39"/>
      <c r="F103" s="20">
        <f t="shared" ref="F103" si="26">D103*E103</f>
        <v>0</v>
      </c>
    </row>
    <row r="104" spans="1:6" s="11" customFormat="1" ht="82.5" customHeight="1" x14ac:dyDescent="0.25">
      <c r="A104" s="8"/>
      <c r="B104" s="102" t="s">
        <v>130</v>
      </c>
      <c r="C104" s="12" t="s">
        <v>0</v>
      </c>
      <c r="D104" s="61">
        <v>48</v>
      </c>
      <c r="E104" s="39"/>
      <c r="F104" s="20">
        <f t="shared" ref="F104" si="27">D104*E104</f>
        <v>0</v>
      </c>
    </row>
    <row r="105" spans="1:6" s="11" customFormat="1" x14ac:dyDescent="0.25">
      <c r="A105" s="10" t="s">
        <v>71</v>
      </c>
      <c r="B105" s="9" t="s">
        <v>72</v>
      </c>
      <c r="C105" s="22" t="s">
        <v>0</v>
      </c>
      <c r="D105" s="61">
        <v>462</v>
      </c>
      <c r="E105" s="39"/>
      <c r="F105" s="20">
        <f t="shared" si="25"/>
        <v>0</v>
      </c>
    </row>
    <row r="106" spans="1:6" s="11" customFormat="1" ht="45" x14ac:dyDescent="0.25">
      <c r="A106" s="10" t="s">
        <v>71</v>
      </c>
      <c r="B106" s="9" t="s">
        <v>73</v>
      </c>
      <c r="C106" s="12" t="s">
        <v>0</v>
      </c>
      <c r="D106" s="61">
        <v>462</v>
      </c>
      <c r="E106" s="39"/>
      <c r="F106" s="20">
        <f t="shared" si="25"/>
        <v>0</v>
      </c>
    </row>
    <row r="107" spans="1:6" s="11" customFormat="1" ht="60" x14ac:dyDescent="0.25">
      <c r="A107" s="10" t="s">
        <v>71</v>
      </c>
      <c r="B107" s="9" t="s">
        <v>74</v>
      </c>
      <c r="C107" s="12" t="s">
        <v>0</v>
      </c>
      <c r="D107" s="61">
        <v>462</v>
      </c>
      <c r="E107" s="39"/>
      <c r="F107" s="20">
        <f t="shared" si="25"/>
        <v>0</v>
      </c>
    </row>
    <row r="108" spans="1:6" s="11" customFormat="1" x14ac:dyDescent="0.25">
      <c r="A108" s="10" t="s">
        <v>75</v>
      </c>
      <c r="B108" s="9" t="s">
        <v>76</v>
      </c>
      <c r="C108" s="12" t="s">
        <v>2</v>
      </c>
      <c r="D108" s="61">
        <v>5</v>
      </c>
      <c r="E108" s="39"/>
      <c r="F108" s="20">
        <f t="shared" si="25"/>
        <v>0</v>
      </c>
    </row>
    <row r="109" spans="1:6" s="11" customFormat="1" ht="30" x14ac:dyDescent="0.25">
      <c r="A109" s="10" t="s">
        <v>75</v>
      </c>
      <c r="B109" s="9" t="s">
        <v>77</v>
      </c>
      <c r="C109" s="12" t="s">
        <v>2</v>
      </c>
      <c r="D109" s="61">
        <v>14</v>
      </c>
      <c r="E109" s="39"/>
      <c r="F109" s="20">
        <f t="shared" si="25"/>
        <v>0</v>
      </c>
    </row>
    <row r="110" spans="1:6" s="11" customFormat="1" ht="30" x14ac:dyDescent="0.25">
      <c r="A110" s="10" t="s">
        <v>75</v>
      </c>
      <c r="B110" s="9" t="s">
        <v>78</v>
      </c>
      <c r="C110" s="12" t="s">
        <v>2</v>
      </c>
      <c r="D110" s="61">
        <v>6</v>
      </c>
      <c r="E110" s="39"/>
      <c r="F110" s="20">
        <f t="shared" si="25"/>
        <v>0</v>
      </c>
    </row>
    <row r="111" spans="1:6" s="11" customFormat="1" x14ac:dyDescent="0.25">
      <c r="A111" s="10" t="s">
        <v>75</v>
      </c>
      <c r="B111" s="94" t="s">
        <v>79</v>
      </c>
      <c r="C111" s="12" t="s">
        <v>2</v>
      </c>
      <c r="D111" s="61">
        <v>6</v>
      </c>
      <c r="E111" s="39"/>
      <c r="F111" s="20">
        <f t="shared" ref="F111" si="28">D111*E111</f>
        <v>0</v>
      </c>
    </row>
    <row r="112" spans="1:6" s="11" customFormat="1" ht="45" x14ac:dyDescent="0.25">
      <c r="A112" s="10" t="s">
        <v>75</v>
      </c>
      <c r="B112" s="9" t="s">
        <v>80</v>
      </c>
      <c r="C112" s="12" t="s">
        <v>0</v>
      </c>
      <c r="D112" s="61">
        <v>95</v>
      </c>
      <c r="E112" s="39"/>
      <c r="F112" s="20">
        <f t="shared" si="25"/>
        <v>0</v>
      </c>
    </row>
    <row r="113" spans="1:6" s="11" customFormat="1" ht="75" x14ac:dyDescent="0.25">
      <c r="A113" s="10" t="s">
        <v>75</v>
      </c>
      <c r="B113" s="94" t="s">
        <v>108</v>
      </c>
      <c r="C113" s="12" t="s">
        <v>0</v>
      </c>
      <c r="D113" s="61">
        <v>110</v>
      </c>
      <c r="E113" s="39"/>
      <c r="F113" s="20">
        <f t="shared" ref="F113" si="29">D113*E113</f>
        <v>0</v>
      </c>
    </row>
    <row r="114" spans="1:6" s="11" customFormat="1" ht="30.75" thickBot="1" x14ac:dyDescent="0.3">
      <c r="A114" s="53" t="s">
        <v>84</v>
      </c>
      <c r="B114" s="27" t="s">
        <v>82</v>
      </c>
      <c r="C114" s="29"/>
      <c r="D114" s="30"/>
      <c r="E114" s="31"/>
      <c r="F114" s="32">
        <f>(SUM(F92:F112))*0.1</f>
        <v>0</v>
      </c>
    </row>
    <row r="115" spans="1:6" ht="30.75" thickBot="1" x14ac:dyDescent="0.3">
      <c r="A115" s="33" t="s">
        <v>85</v>
      </c>
      <c r="B115" s="33"/>
      <c r="C115" s="34"/>
      <c r="D115" s="35"/>
      <c r="E115" s="36"/>
      <c r="F115" s="37">
        <f>SUM(F92:F114)</f>
        <v>0</v>
      </c>
    </row>
  </sheetData>
  <autoFilter ref="A15:C112"/>
  <pageMargins left="0.7" right="0.7" top="0.75" bottom="0.75" header="0.3" footer="0.3"/>
  <pageSetup paperSize="9" scale="99" orientation="landscape" r:id="rId1"/>
  <rowBreaks count="4" manualBreakCount="4">
    <brk id="13" max="16383" man="1"/>
    <brk id="48" max="5" man="1"/>
    <brk id="57" max="16383" man="1"/>
    <brk id="7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REKAPITULACIJA</vt:lpstr>
      <vt:lpstr>PREDDELA</vt:lpstr>
      <vt:lpstr>KANALI S1-S2-M1-M2</vt:lpstr>
    </vt:vector>
  </TitlesOfParts>
  <Company>LUZ d.d.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Uroš Maršič</dc:creator>
  <cp:lastModifiedBy>Maja Trček</cp:lastModifiedBy>
  <cp:lastPrinted>2020-08-20T05:55:55Z</cp:lastPrinted>
  <dcterms:created xsi:type="dcterms:W3CDTF">2018-01-10T08:51:08Z</dcterms:created>
  <dcterms:modified xsi:type="dcterms:W3CDTF">2020-09-24T11:58:56Z</dcterms:modified>
</cp:coreProperties>
</file>