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ThisWorkbook" autoCompressPictures="0" defaultThemeVersion="124226"/>
  <mc:AlternateContent xmlns:mc="http://schemas.openxmlformats.org/markup-compatibility/2006">
    <mc:Choice Requires="x15">
      <x15ac:absPath xmlns:x15ac="http://schemas.microsoft.com/office/spreadsheetml/2010/11/ac" url="O:\Moji dokumenti\Moja JN\24_220063_gradnja športnega parka Savsko naselje\objava\Priloga A\"/>
    </mc:Choice>
  </mc:AlternateContent>
  <xr:revisionPtr revIDLastSave="0" documentId="13_ncr:1_{D02E7A27-D156-4BDB-B70C-B6E9A7D7B0A4}" xr6:coauthVersionLast="47" xr6:coauthVersionMax="47" xr10:uidLastSave="{00000000-0000-0000-0000-000000000000}"/>
  <workbookProtection workbookPassword="CCBE" lockStructure="1"/>
  <bookViews>
    <workbookView xWindow="-120" yWindow="-120" windowWidth="29040" windowHeight="15840" xr2:uid="{00000000-000D-0000-FFFF-FFFF00000000}"/>
  </bookViews>
  <sheets>
    <sheet name="skupna rekapitulacija" sheetId="45" r:id="rId1"/>
    <sheet name="SP rekapitulacija" sheetId="35" r:id="rId2"/>
    <sheet name="SP 10 KA" sheetId="41" r:id="rId3"/>
    <sheet name="SP 3 ELEKTRO NN" sheetId="40" r:id="rId4"/>
    <sheet name="SP 3.1 ELEKTRO RAZSVETLJAVA" sheetId="39" r:id="rId5"/>
    <sheet name="SP 4 načrt STR" sheetId="38" r:id="rId6"/>
    <sheet name="SP T rekapitulacija" sheetId="42" r:id="rId7"/>
    <sheet name="SP T 10 KA" sheetId="43" r:id="rId8"/>
    <sheet name="SP T 3.1 ELEKTRO RAZSVETLJAVA" sheetId="44" r:id="rId9"/>
  </sheets>
  <definedNames>
    <definedName name="_Toc48765876" localSheetId="3">'SP 3 ELEKTRO NN'!#REF!</definedName>
    <definedName name="A" localSheetId="5">#REF!</definedName>
    <definedName name="A">#REF!</definedName>
    <definedName name="AS" localSheetId="5">#REF!</definedName>
    <definedName name="AS">#REF!</definedName>
    <definedName name="B" localSheetId="5">#REF!</definedName>
    <definedName name="B">#REF!</definedName>
    <definedName name="hhh" localSheetId="5">#REF!</definedName>
    <definedName name="hhh">#REF!</definedName>
    <definedName name="M" localSheetId="5">#REF!</definedName>
    <definedName name="M">#REF!</definedName>
    <definedName name="odv" localSheetId="5">#REF!</definedName>
    <definedName name="odv">#REF!</definedName>
    <definedName name="odve" localSheetId="5">#REF!</definedName>
    <definedName name="odve">#REF!</definedName>
    <definedName name="pmo" localSheetId="5">#REF!</definedName>
    <definedName name="pmo">#REF!</definedName>
    <definedName name="_xlnm.Print_Area" localSheetId="0">'skupna rekapitulacija'!$A$1:$F$49</definedName>
    <definedName name="_xlnm.Print_Area" localSheetId="2">'SP 10 KA'!$A$1:$F$551</definedName>
    <definedName name="_xlnm.Print_Area" localSheetId="3">'SP 3 ELEKTRO NN'!$A$1:$F$136</definedName>
    <definedName name="_xlnm.Print_Area" localSheetId="4">'SP 3.1 ELEKTRO RAZSVETLJAVA'!$A$1:$F$288</definedName>
    <definedName name="_xlnm.Print_Area" localSheetId="1">'SP rekapitulacija'!$A$1:$F$47</definedName>
    <definedName name="_xlnm.Print_Area" localSheetId="7">'SP T 10 KA'!$A$1:$F$242</definedName>
    <definedName name="_xlnm.Print_Area" localSheetId="8">'SP T 3.1 ELEKTRO RAZSVETLJAVA'!$A$1:$F$234</definedName>
    <definedName name="_xlnm.Print_Area" localSheetId="6">'SP T rekapitulacija'!$A$1:$F$47</definedName>
    <definedName name="POPIS" localSheetId="5">#REF!</definedName>
    <definedName name="POPIS">#REF!</definedName>
    <definedName name="prd">#REF!</definedName>
    <definedName name="S" localSheetId="5">#REF!</definedName>
    <definedName name="S">#REF!</definedName>
    <definedName name="_xlnm.Print_Titles" localSheetId="2">'SP 10 KA'!$66:$66</definedName>
    <definedName name="_xlnm.Print_Titles" localSheetId="5">'SP 4 načrt STR'!$52:$54</definedName>
    <definedName name="_xlnm.Print_Titles" localSheetId="7">'SP T 10 KA'!$66:$66</definedName>
    <definedName name="tst" localSheetId="5">#REF!</definedName>
    <definedName name="tst">#REF!</definedName>
    <definedName name="vzk" localSheetId="5">#REF!</definedName>
    <definedName name="vzk">#REF!</definedName>
    <definedName name="_xlnm.Database">'SP 3 ELEKTRO NN'!$A$37:$E$136</definedName>
    <definedName name="zmd" localSheetId="5">#REF!</definedName>
    <definedName name="zmd">#REF!</definedName>
  </definedNames>
  <calcPr calcId="191029" iterate="1"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3" i="40" l="1"/>
  <c r="F230" i="44" l="1"/>
  <c r="F232" i="44" s="1"/>
  <c r="F26" i="44" s="1"/>
  <c r="F222" i="44"/>
  <c r="F224" i="44" s="1"/>
  <c r="F24" i="44" s="1"/>
  <c r="F214" i="44"/>
  <c r="F210" i="44"/>
  <c r="F208" i="44"/>
  <c r="F206" i="44"/>
  <c r="F198" i="44"/>
  <c r="F196" i="44"/>
  <c r="F194" i="44"/>
  <c r="F186" i="44"/>
  <c r="F184" i="44"/>
  <c r="F182" i="44"/>
  <c r="F176" i="44"/>
  <c r="F178" i="44" s="1"/>
  <c r="F17" i="44" s="1"/>
  <c r="F153" i="44"/>
  <c r="F150" i="44"/>
  <c r="F149" i="44"/>
  <c r="F146" i="44"/>
  <c r="F145" i="44"/>
  <c r="F144" i="44"/>
  <c r="F143" i="44"/>
  <c r="F140" i="44"/>
  <c r="F131" i="44"/>
  <c r="F130" i="44"/>
  <c r="F129" i="44"/>
  <c r="F126" i="44"/>
  <c r="F124" i="44"/>
  <c r="F122" i="44"/>
  <c r="F120" i="44"/>
  <c r="F118" i="44"/>
  <c r="F116" i="44"/>
  <c r="F108" i="44"/>
  <c r="F96" i="44"/>
  <c r="F81" i="44"/>
  <c r="F79" i="44"/>
  <c r="F67" i="44"/>
  <c r="F55" i="44"/>
  <c r="F47" i="44"/>
  <c r="F45" i="44"/>
  <c r="F43" i="44"/>
  <c r="F49" i="44" s="1"/>
  <c r="F8" i="44" s="1"/>
  <c r="F238" i="43"/>
  <c r="F236" i="43"/>
  <c r="F234" i="43"/>
  <c r="F232" i="43"/>
  <c r="F225" i="43"/>
  <c r="F223" i="43"/>
  <c r="F221" i="43"/>
  <c r="F227" i="43" s="1"/>
  <c r="F33" i="43" s="1"/>
  <c r="F208" i="43"/>
  <c r="F207" i="43"/>
  <c r="F206" i="43"/>
  <c r="F203" i="43"/>
  <c r="F201" i="43"/>
  <c r="F199" i="43"/>
  <c r="F188" i="43"/>
  <c r="F187" i="43"/>
  <c r="F184" i="43"/>
  <c r="F166" i="43"/>
  <c r="F159" i="43"/>
  <c r="F152" i="43"/>
  <c r="F140" i="43"/>
  <c r="F138" i="43"/>
  <c r="F136" i="43"/>
  <c r="F134" i="43"/>
  <c r="F132" i="43"/>
  <c r="F130" i="43"/>
  <c r="F128" i="43"/>
  <c r="F115" i="43"/>
  <c r="F113" i="43"/>
  <c r="F111" i="43"/>
  <c r="F109" i="43"/>
  <c r="F107" i="43"/>
  <c r="F105" i="43"/>
  <c r="F103" i="43"/>
  <c r="F101" i="43"/>
  <c r="F99" i="43"/>
  <c r="F97" i="43"/>
  <c r="F95" i="43"/>
  <c r="F93" i="43"/>
  <c r="F76" i="43"/>
  <c r="F74" i="43"/>
  <c r="F72" i="43"/>
  <c r="F70" i="43"/>
  <c r="F78" i="43" s="1"/>
  <c r="F27" i="43" s="1"/>
  <c r="F240" i="43" l="1"/>
  <c r="F34" i="43" s="1"/>
  <c r="F188" i="44"/>
  <c r="F18" i="44" s="1"/>
  <c r="F175" i="43"/>
  <c r="F30" i="43" s="1"/>
  <c r="F216" i="44"/>
  <c r="F22" i="44" s="1"/>
  <c r="F200" i="44"/>
  <c r="F20" i="44" s="1"/>
  <c r="E155" i="44"/>
  <c r="F155" i="44" s="1"/>
  <c r="F157" i="44" s="1"/>
  <c r="F16" i="44" s="1"/>
  <c r="F210" i="43"/>
  <c r="F32" i="43" s="1"/>
  <c r="F190" i="43"/>
  <c r="F31" i="43" s="1"/>
  <c r="F142" i="43"/>
  <c r="F29" i="43" s="1"/>
  <c r="F117" i="43"/>
  <c r="F28" i="43" s="1"/>
  <c r="E98" i="44"/>
  <c r="F98" i="44" s="1"/>
  <c r="F100" i="44" s="1"/>
  <c r="F10" i="44" s="1"/>
  <c r="E110" i="44"/>
  <c r="F110" i="44" s="1"/>
  <c r="F112" i="44" s="1"/>
  <c r="F14" i="44" s="1"/>
  <c r="E133" i="44"/>
  <c r="F133" i="44" s="1"/>
  <c r="F135" i="44" s="1"/>
  <c r="F15" i="44" s="1"/>
  <c r="F29" i="44" l="1"/>
  <c r="F34" i="44" s="1"/>
  <c r="F36" i="43"/>
  <c r="F40" i="43" s="1"/>
  <c r="F13" i="42" s="1"/>
  <c r="F20" i="45" s="1"/>
  <c r="F14" i="42" l="1"/>
  <c r="F16" i="42" l="1"/>
  <c r="F21" i="45"/>
  <c r="F122" i="40" l="1"/>
  <c r="F124" i="40" s="1"/>
  <c r="F11" i="40" s="1"/>
  <c r="F284" i="39" l="1"/>
  <c r="F286" i="39" s="1"/>
  <c r="F26" i="39" s="1"/>
  <c r="F276" i="39"/>
  <c r="F278" i="39" s="1"/>
  <c r="F24" i="39" s="1"/>
  <c r="F478" i="41"/>
  <c r="F543" i="41"/>
  <c r="F541" i="41"/>
  <c r="F539" i="41"/>
  <c r="F537" i="41"/>
  <c r="F530" i="41"/>
  <c r="F528" i="41"/>
  <c r="F526" i="41"/>
  <c r="F525" i="41"/>
  <c r="F522" i="41"/>
  <c r="F520" i="41"/>
  <c r="F518" i="41"/>
  <c r="F516" i="41"/>
  <c r="F515" i="41"/>
  <c r="F514" i="41"/>
  <c r="F513" i="41"/>
  <c r="F512" i="41"/>
  <c r="F511" i="41"/>
  <c r="F510" i="41"/>
  <c r="F509" i="41"/>
  <c r="F508" i="41"/>
  <c r="F507" i="41"/>
  <c r="F504" i="41"/>
  <c r="F502" i="41"/>
  <c r="F500" i="41"/>
  <c r="F498" i="41"/>
  <c r="F496" i="41"/>
  <c r="F490" i="41"/>
  <c r="F488" i="41"/>
  <c r="F484" i="41"/>
  <c r="F482" i="41"/>
  <c r="F476" i="41"/>
  <c r="F472" i="41"/>
  <c r="F465" i="41"/>
  <c r="F460" i="41"/>
  <c r="F459" i="41"/>
  <c r="F458" i="41"/>
  <c r="F455" i="41"/>
  <c r="F453" i="41"/>
  <c r="F452" i="41"/>
  <c r="F451" i="41"/>
  <c r="F450" i="41"/>
  <c r="F449" i="41"/>
  <c r="F448" i="41"/>
  <c r="F447" i="41"/>
  <c r="F446" i="41"/>
  <c r="F445" i="41"/>
  <c r="F444" i="41"/>
  <c r="F443" i="41"/>
  <c r="F440" i="41"/>
  <c r="F436" i="41"/>
  <c r="F434" i="41"/>
  <c r="F432" i="41"/>
  <c r="F410" i="41"/>
  <c r="F398" i="41"/>
  <c r="F389" i="41"/>
  <c r="F387" i="41"/>
  <c r="F385" i="41"/>
  <c r="F383" i="41"/>
  <c r="F381" i="41"/>
  <c r="F379" i="41"/>
  <c r="F378" i="41"/>
  <c r="F377" i="41"/>
  <c r="F374" i="41"/>
  <c r="F372" i="41"/>
  <c r="F370" i="41"/>
  <c r="F369" i="41"/>
  <c r="F368" i="41"/>
  <c r="F367" i="41"/>
  <c r="F366" i="41"/>
  <c r="F363" i="41"/>
  <c r="F362" i="41"/>
  <c r="F361" i="41"/>
  <c r="F358" i="41"/>
  <c r="F349" i="41"/>
  <c r="F347" i="41"/>
  <c r="F345" i="41"/>
  <c r="F343" i="41"/>
  <c r="F332" i="41"/>
  <c r="F331" i="41"/>
  <c r="F329" i="41"/>
  <c r="F328" i="41"/>
  <c r="F330" i="41"/>
  <c r="F326" i="41"/>
  <c r="F323" i="41"/>
  <c r="F322" i="41"/>
  <c r="F319" i="41"/>
  <c r="F318" i="41"/>
  <c r="F315" i="41"/>
  <c r="F312" i="41"/>
  <c r="F311" i="41"/>
  <c r="F310" i="41"/>
  <c r="F299" i="41"/>
  <c r="F290" i="41"/>
  <c r="F282" i="41"/>
  <c r="F276" i="41"/>
  <c r="F270" i="41"/>
  <c r="F264" i="41"/>
  <c r="F257" i="41"/>
  <c r="F249" i="41"/>
  <c r="F241" i="41"/>
  <c r="F231" i="41"/>
  <c r="F221" i="41"/>
  <c r="F214" i="41"/>
  <c r="F207" i="41"/>
  <c r="F199" i="41"/>
  <c r="F186" i="41"/>
  <c r="F184" i="41"/>
  <c r="F180" i="41"/>
  <c r="F178" i="41"/>
  <c r="F176" i="41"/>
  <c r="F174" i="41"/>
  <c r="F161" i="41"/>
  <c r="F160" i="41"/>
  <c r="F157" i="41"/>
  <c r="F155" i="41"/>
  <c r="F153" i="41"/>
  <c r="F151" i="41"/>
  <c r="F149" i="41"/>
  <c r="F147" i="41"/>
  <c r="F145" i="41"/>
  <c r="F143" i="41"/>
  <c r="F141" i="41"/>
  <c r="F139" i="41"/>
  <c r="F137" i="41"/>
  <c r="F135" i="41"/>
  <c r="F133" i="41"/>
  <c r="F131" i="41"/>
  <c r="F129" i="41"/>
  <c r="F127" i="41"/>
  <c r="F125" i="41"/>
  <c r="F123" i="41"/>
  <c r="F121" i="41"/>
  <c r="F119" i="41"/>
  <c r="F117" i="41"/>
  <c r="F115" i="41"/>
  <c r="F113" i="41"/>
  <c r="F111" i="41"/>
  <c r="F109" i="41"/>
  <c r="F107" i="41"/>
  <c r="F105" i="41"/>
  <c r="F103" i="41"/>
  <c r="F101" i="41"/>
  <c r="F99" i="41"/>
  <c r="F97" i="41"/>
  <c r="F95" i="41"/>
  <c r="F93" i="41"/>
  <c r="F76" i="41"/>
  <c r="F74" i="41"/>
  <c r="F72" i="41"/>
  <c r="F70" i="41"/>
  <c r="F133" i="40"/>
  <c r="F131" i="40"/>
  <c r="F129" i="40"/>
  <c r="F113" i="40"/>
  <c r="F111" i="40"/>
  <c r="F109" i="40"/>
  <c r="F104" i="40"/>
  <c r="F101" i="40"/>
  <c r="F80" i="40"/>
  <c r="F77" i="40"/>
  <c r="F74" i="40"/>
  <c r="F66" i="40"/>
  <c r="F64" i="40"/>
  <c r="F62" i="40"/>
  <c r="F60" i="40"/>
  <c r="F58" i="40"/>
  <c r="F56" i="40"/>
  <c r="F54" i="40"/>
  <c r="F52" i="40"/>
  <c r="F50" i="40"/>
  <c r="F47" i="40"/>
  <c r="F45" i="40"/>
  <c r="F268" i="39"/>
  <c r="F264" i="39"/>
  <c r="F262" i="39"/>
  <c r="F260" i="39"/>
  <c r="F252" i="39"/>
  <c r="F250" i="39"/>
  <c r="F248" i="39"/>
  <c r="F240" i="39"/>
  <c r="F238" i="39"/>
  <c r="F236" i="39"/>
  <c r="F230" i="39"/>
  <c r="F228" i="39"/>
  <c r="F193" i="39"/>
  <c r="F190" i="39"/>
  <c r="F189" i="39"/>
  <c r="F186" i="39"/>
  <c r="F185" i="39"/>
  <c r="F184" i="39"/>
  <c r="F181" i="39"/>
  <c r="F180" i="39"/>
  <c r="F179" i="39"/>
  <c r="F178" i="39"/>
  <c r="F177" i="39"/>
  <c r="F174" i="39"/>
  <c r="F173" i="39"/>
  <c r="F172" i="39"/>
  <c r="F171" i="39"/>
  <c r="F162" i="39"/>
  <c r="F161" i="39"/>
  <c r="F160" i="39"/>
  <c r="F157" i="39"/>
  <c r="F155" i="39"/>
  <c r="F153" i="39"/>
  <c r="F151" i="39"/>
  <c r="F149" i="39"/>
  <c r="F147" i="39"/>
  <c r="F145" i="39"/>
  <c r="F143" i="39"/>
  <c r="F141" i="39"/>
  <c r="F139" i="39"/>
  <c r="F131" i="39"/>
  <c r="F129" i="39"/>
  <c r="F127" i="39"/>
  <c r="F115" i="39"/>
  <c r="F113" i="39"/>
  <c r="F111" i="39"/>
  <c r="F109" i="39"/>
  <c r="F107" i="39"/>
  <c r="F105" i="39"/>
  <c r="F103" i="39"/>
  <c r="F91" i="39"/>
  <c r="F79" i="39"/>
  <c r="F67" i="39"/>
  <c r="F55" i="39"/>
  <c r="F47" i="39"/>
  <c r="F45" i="39"/>
  <c r="F43" i="39"/>
  <c r="F78" i="41" l="1"/>
  <c r="E115" i="40"/>
  <c r="F115" i="40" s="1"/>
  <c r="F400" i="41"/>
  <c r="F33" i="41"/>
  <c r="F419" i="41"/>
  <c r="F68" i="40"/>
  <c r="F163" i="41"/>
  <c r="F28" i="41" s="1"/>
  <c r="F135" i="40"/>
  <c r="F301" i="41"/>
  <c r="F30" i="41" s="1"/>
  <c r="F27" i="41"/>
  <c r="F474" i="41"/>
  <c r="F480" i="41"/>
  <c r="F462" i="41"/>
  <c r="F182" i="41"/>
  <c r="F188" i="41" s="1"/>
  <c r="F492" i="41"/>
  <c r="F545" i="41"/>
  <c r="F36" i="41" s="1"/>
  <c r="F486" i="41"/>
  <c r="F327" i="41"/>
  <c r="F334" i="41" s="1"/>
  <c r="F494" i="41"/>
  <c r="F49" i="39"/>
  <c r="F8" i="39" s="1"/>
  <c r="F270" i="39"/>
  <c r="F22" i="39" s="1"/>
  <c r="F232" i="39"/>
  <c r="F17" i="39" s="1"/>
  <c r="E164" i="39"/>
  <c r="F164" i="39" s="1"/>
  <c r="F166" i="39" s="1"/>
  <c r="F15" i="39" s="1"/>
  <c r="E195" i="39"/>
  <c r="F195" i="39" s="1"/>
  <c r="F197" i="39" s="1"/>
  <c r="F16" i="39" s="1"/>
  <c r="E117" i="39"/>
  <c r="F117" i="39" s="1"/>
  <c r="F254" i="39"/>
  <c r="F20" i="39" s="1"/>
  <c r="F242" i="39"/>
  <c r="F18" i="39" s="1"/>
  <c r="E133" i="39"/>
  <c r="F133" i="39" s="1"/>
  <c r="F135" i="39" s="1"/>
  <c r="F14" i="39" s="1"/>
  <c r="F532" i="41" l="1"/>
  <c r="F32" i="41"/>
  <c r="F29" i="41"/>
  <c r="F438" i="41"/>
  <c r="F430" i="41"/>
  <c r="F467" i="41" s="1"/>
  <c r="F117" i="40"/>
  <c r="F7" i="40"/>
  <c r="F119" i="39"/>
  <c r="F10" i="39" s="1"/>
  <c r="F29" i="39" s="1"/>
  <c r="F34" i="39" s="1"/>
  <c r="F35" i="41" l="1"/>
  <c r="F31" i="41"/>
  <c r="F13" i="40"/>
  <c r="F9" i="40"/>
  <c r="F16" i="40" s="1"/>
  <c r="F21" i="40" s="1"/>
  <c r="F232" i="38"/>
  <c r="F230" i="38"/>
  <c r="F227" i="38"/>
  <c r="F225" i="38"/>
  <c r="F219" i="38"/>
  <c r="F217" i="38"/>
  <c r="F202" i="38"/>
  <c r="F196" i="38"/>
  <c r="F191" i="38"/>
  <c r="F189" i="38"/>
  <c r="F187" i="38"/>
  <c r="F186" i="38"/>
  <c r="F180" i="38"/>
  <c r="F179" i="38"/>
  <c r="F178" i="38"/>
  <c r="F177" i="38"/>
  <c r="F176" i="38"/>
  <c r="F175" i="38"/>
  <c r="F174" i="38"/>
  <c r="F173" i="38"/>
  <c r="F172" i="38"/>
  <c r="F171" i="38"/>
  <c r="F170" i="38"/>
  <c r="F166" i="38"/>
  <c r="F164" i="38"/>
  <c r="F163" i="38"/>
  <c r="F162" i="38"/>
  <c r="F161" i="38"/>
  <c r="F160" i="38"/>
  <c r="F159" i="38"/>
  <c r="F158" i="38"/>
  <c r="F157" i="38"/>
  <c r="F153" i="38"/>
  <c r="F152" i="38"/>
  <c r="F149" i="38"/>
  <c r="F148" i="38"/>
  <c r="F139" i="38"/>
  <c r="F137" i="38"/>
  <c r="F135" i="38"/>
  <c r="F133" i="38"/>
  <c r="F131" i="38"/>
  <c r="F130" i="38"/>
  <c r="F127" i="38"/>
  <c r="F126" i="38"/>
  <c r="F123" i="38"/>
  <c r="F115" i="38"/>
  <c r="E25" i="38" s="1"/>
  <c r="F94" i="38"/>
  <c r="F92" i="38"/>
  <c r="F88" i="38"/>
  <c r="F66" i="38"/>
  <c r="F64" i="38"/>
  <c r="F62" i="38"/>
  <c r="F60" i="38"/>
  <c r="F58" i="38"/>
  <c r="B31" i="38"/>
  <c r="E23" i="38"/>
  <c r="B21" i="38"/>
  <c r="B19" i="38"/>
  <c r="F34" i="41" l="1"/>
  <c r="F38" i="41" s="1"/>
  <c r="F42" i="41" s="1"/>
  <c r="F100" i="38"/>
  <c r="E21" i="38" s="1"/>
  <c r="F141" i="38"/>
  <c r="E27" i="38" s="1"/>
  <c r="F234" i="38"/>
  <c r="E31" i="38" s="1"/>
  <c r="F69" i="38"/>
  <c r="E19" i="38" s="1"/>
  <c r="F209" i="38"/>
  <c r="E29" i="38" s="1"/>
  <c r="F34" i="38" l="1"/>
  <c r="F38" i="38" s="1"/>
  <c r="F16" i="35" s="1"/>
  <c r="F17" i="45" s="1"/>
  <c r="F13" i="35" l="1"/>
  <c r="F14" i="45" s="1"/>
  <c r="F14" i="35"/>
  <c r="F15" i="45" s="1"/>
  <c r="F15" i="35"/>
  <c r="F18" i="35" l="1"/>
  <c r="F16" i="45"/>
  <c r="F23" i="45" s="1"/>
  <c r="F25" i="45" s="1"/>
  <c r="F27" i="45" l="1"/>
  <c r="F29" i="45" s="1"/>
</calcChain>
</file>

<file path=xl/sharedStrings.xml><?xml version="1.0" encoding="utf-8"?>
<sst xmlns="http://schemas.openxmlformats.org/spreadsheetml/2006/main" count="2229" uniqueCount="786">
  <si>
    <t>enota</t>
  </si>
  <si>
    <t>SKUPAJ</t>
  </si>
  <si>
    <t>kos</t>
  </si>
  <si>
    <t>m2</t>
  </si>
  <si>
    <t>A</t>
  </si>
  <si>
    <t>Opis dela oz. dobave</t>
  </si>
  <si>
    <t>količina</t>
  </si>
  <si>
    <t>cena / enoto</t>
  </si>
  <si>
    <t>m3</t>
  </si>
  <si>
    <t>ocena</t>
  </si>
  <si>
    <t>B</t>
  </si>
  <si>
    <t>C</t>
  </si>
  <si>
    <t>D</t>
  </si>
  <si>
    <t>tm</t>
  </si>
  <si>
    <t>ZASADITEV SKUPAJ</t>
  </si>
  <si>
    <t>ZASADITEV</t>
  </si>
  <si>
    <t>Damjan Černe u.d.i.k.a.</t>
  </si>
  <si>
    <t>skupaj</t>
  </si>
  <si>
    <t>Poz</t>
  </si>
  <si>
    <t>E</t>
  </si>
  <si>
    <t>NAROČNIK:</t>
  </si>
  <si>
    <t>PRIPRAVLJALNA DELA</t>
  </si>
  <si>
    <t>-</t>
  </si>
  <si>
    <t>TLAKOVANE IN UTRJENE POVRŠINE</t>
  </si>
  <si>
    <t>TLAKOVANE IN UTRJENE POVRŠINE SKUPAJ</t>
  </si>
  <si>
    <t>OBJEKT:</t>
  </si>
  <si>
    <t>F</t>
  </si>
  <si>
    <t>REKAPITULACIJA</t>
  </si>
  <si>
    <t>KRAJINSKA ARHITEKTURA</t>
  </si>
  <si>
    <t>PRIPRAVLJALNA DELA SKUPAJ</t>
  </si>
  <si>
    <t>DDV (22%)</t>
  </si>
  <si>
    <t>ločilni sloj PES filc 200g/m2,</t>
  </si>
  <si>
    <t>Opombe:</t>
  </si>
  <si>
    <t>Splošne opombe:</t>
  </si>
  <si>
    <t>kakršnekoli nejasnosti v zvezi z razpisanimi deli je potrebno predhodno razjasniti s projektantom!</t>
  </si>
  <si>
    <t>v enotnih cenah mora izvajalec upoštevati vse konkretne okoliščine za delo na obravnavani lokaciji, vse morebitne oteževalne okoliščine za izvedbo je izvajalec dolžan predvideti in jih upoštevati v enotnih cenah,</t>
  </si>
  <si>
    <t>v cenah je potrebno zajeti dobavo vsega materiala, pripravo in vgrajevanje potrebnega materiala po opisu del v posameznih postavkah z vsemi transporti, prenosi in vsemi pomožnimi deli. Vgrajeni materiali morajo po kvaliteti ustrezati določilom veljavnih tehničnih predpisov in standardov.</t>
  </si>
  <si>
    <t>v cenah je potrebno zajeti dobavo vsega materiala, pripravo in vgrajevanje potrebnega materiala po opisu del v posameznih postavkah z vsemi transporti, prenosi in vsemi pomožnimi deli. Vgrajeni materiali morajo po kvaliteti ustrezati določilom veljavnih tehničnih predpisov in standardov,</t>
  </si>
  <si>
    <t>vgrajeni materiali morajo biti zmrzlinsko odporni (kamnita greda, tamponski sloj).</t>
  </si>
  <si>
    <t>po končanih delih je potrebno vse površine očistiti, odpadni material pa odpeljati na stalno deponijo,</t>
  </si>
  <si>
    <t>pred pričetkom del je izvajalec dolžan preveriti vse količine in dejanske mere na objektu,</t>
  </si>
  <si>
    <t>v ponudbeni ceni je potrebno zajeti ves potreben material in delo vključno z vsemi transporti, pomožnimi deli in potrebnimi ukrepi za zagotavljanje varnega dela delavcev in okolice, ki so potrebna za izvedbo del po posamezni postavki,</t>
  </si>
  <si>
    <t>vgrajeni material mora ustrezati veljavnim normativom in standardom ter predpisani kvaliteti določeni s projektom, kar se dokaže z izvidi in atesti, ki morajo biti vkalkulirani v cenah po enoti,</t>
  </si>
  <si>
    <t>z izdelavo ponudbe se smatra, da si je ponudnik objekt ogledal in v ponudbi upošteval dejansko stanje,</t>
  </si>
  <si>
    <t>odvoz odpadnega materiala mora biti, v skladu z veljavno zakonodajo, na deponije odpadnega materiala, za katere imajo upravljavci potrebna dovoljenja za deponiranje posameznih vrst materiala,</t>
  </si>
  <si>
    <t>v ponudbi je potrebno predvideti tak način dela, da se obstoječi deli objekta ne poškodujejo oziroma je potrebno predvideti zaščito in jo vkalkulirati v cenah za enotne cene,</t>
  </si>
  <si>
    <t>OPREMA SKUPAJ</t>
  </si>
  <si>
    <t>OPREMA</t>
  </si>
  <si>
    <t>dela na pripravi gradbišča ter varovalna in pomožna dela morajo biti vsebovana v ponudbenih cenah, skladno z zahtevami varnega dela in varovanja okolice,</t>
  </si>
  <si>
    <t>pri zemeljskih delih je potrebno upoštevati tudi vse vertikalne in horizontalne prenose, prevoze in transporte, vsa podpiranja in zavarovanja brežin izkopov ter zavarovanja okolice med izkopi, utrjevanje z nabijanjem do predpisane zbitosti, vsa pripravljalna in zaključna dela,</t>
  </si>
  <si>
    <t xml:space="preserve"> vsa izkopna dela in transporti izkopnih materialov se obračunajo po prostornini zemljine v raščenem stanju,</t>
  </si>
  <si>
    <t>vsa nasipna dela in ostali materiali se obračunajo po prostornini zemljine v vgrajenem stanju,</t>
  </si>
  <si>
    <t>RUŠITVENA DELA</t>
  </si>
  <si>
    <t>vsa rušitvena dela se mora izvajati pod nadzorom odgovorne osebe,</t>
  </si>
  <si>
    <t>pri vseh delih je potrebno v enotnih cenah zajeti pridobivanje in urejanje predpisane dokumentacije ter izdelavo "Poročila o ravnanju z odpadki" po dokončanju del,</t>
  </si>
  <si>
    <t>vsi opisi in sestave imajo ocenjene dimenzije in oziroma debeline. Izvajalec mora to dejstvo upoštevati in zajeti v enotnih cenah,</t>
  </si>
  <si>
    <t>RUŠITVENA DELA SKUPAJ</t>
  </si>
  <si>
    <t>ZEMELJSKA DELA</t>
  </si>
  <si>
    <t>pri zemeljskih delih je potrebno upoštevati tudi vse vertikalne in horizontalne prenose, prevoze in transporte, vsa podpiranja in zavarovanja brežin izkopov ter zavarovanja okolice med izkopi, utrjevanje z nabijanjem ter vsa pripravljalna in zaključna dela,</t>
  </si>
  <si>
    <t>ob začetku zemeljskih del je potrebno preveriti projektantske rešitve glede na obstoječe stanje zemljine in uskladiti dejanske ugotovitve o sestavi in kvaliteti temeljnih tal z izhodišči in zahtevami v projektu,</t>
  </si>
  <si>
    <t>ZEMELJSKA DELA SKUPAJ</t>
  </si>
  <si>
    <t>G</t>
  </si>
  <si>
    <t>H</t>
  </si>
  <si>
    <t>v cenah je potrebno zajeti dobavo vsega materiala, pripravo in vgrajevanje potrebnega materiala po opisu del v posameznih postavkah z vsemi transporti, prenosi in vsemi pomožnimi deli,</t>
  </si>
  <si>
    <t>vgrajeni materiali morajo po kvaliteti ustrezati določilom veljavnih tehničnih predpisov in standardov,</t>
  </si>
  <si>
    <t>izvajalec rušitvenih del mora pred pričetkom rušitvenih del ustrezno zavarovati obstoječe objekte ter izvesti vsa potrebna dela in ukrepe, skladno z zahtevami vseh predpisov, ki določajo ukrepe pri takih delih,</t>
  </si>
  <si>
    <t>če so v popisih uporabljena komercialna imena proizvodov, jih je potrebno jemati kot ekvivalent kvalitete oziroma tehničnih lastnosti materiala ali elementa, po videzu in obliki pa morajo biti enaki,</t>
  </si>
  <si>
    <t>stroški oskrbe trate in rastlin so vključeni v ceno sajenja.</t>
  </si>
  <si>
    <t>vsi igralni elementi (igrala) in površine morajo ustrezati varnostnim standardom SIST EN 1176 in SIST EN 1177,</t>
  </si>
  <si>
    <t>ob namestitvi igral mora izvajalec predati dokumentacijo iz katere je razvidno, da so igrala skladna z veljavnimi standardi, tehnično dokumentacijo (opis značilnosti igrala in sestavnih delov, dokazila o ustreznosti uporabljenih materialov), navodila za montažo in varno rabo ter napotke za vzdrževanje nameščenih igral,</t>
  </si>
  <si>
    <t>izvajalec vgradnje igral mora podati izjavo, da so igrala nameščena skladno z veljavnimi standardi.</t>
  </si>
  <si>
    <t>dr. Andreja Zapušek Černe u.d.i.k.a.</t>
  </si>
  <si>
    <t>Postavitev in zavarovanje gradbenih profilov s potrebnim niveliranjem in meritvami ter določitev nivoja.</t>
  </si>
  <si>
    <t>investitor bo podal lokacijo za elemente, ki jih ima namen ohraniti. Te elemente se previdno odstrani in se jih deponira na to lokacijo, ki jo določi investitor (razdalja do 5km).</t>
  </si>
  <si>
    <t>pri vseh delih je potrebno v enotnih cenah zajeti prenos ruševin na prevozna sredstva, transport v trajno odpadno deponijo ter plačilo vseh taks oziroma dajatev za trajno odlaganje takih materialov,</t>
  </si>
  <si>
    <t>uvaljan planum zemljine nasipa Ev2 ≥ 40MN/m2 oziroma Ev2 ≥ 25MN/m2 na raščenem terenu.</t>
  </si>
  <si>
    <t>zmrzlinsko odporen tamponski drobljenec TD 0-32 v debelini 20cm, vgrajen v predvidenih naklonih, Ev2 ≥ 80MN/m2,</t>
  </si>
  <si>
    <t>zmrzlinsko odporen kamniti nasipni material KNM 0-60 v debelini 30cm, Ev2 ≥ 60MN/m2,</t>
  </si>
  <si>
    <t>vgrajevanje v ravni liniji,</t>
  </si>
  <si>
    <t>vgrajevanje v krivi liniji.</t>
  </si>
  <si>
    <t xml:space="preserve">Dobava in transport sadik grmovnic (razvit koreninski sistem, pet poganjkov): </t>
  </si>
  <si>
    <t>Fino planiranje in mehansko utrjevanje planuma pod tlakovanimi in utrjenimi površinami po izvedbi rušitev, izkopov in nasipov; planiranje planuma s točnostjo +- 3cm; utrjevanje do potrebne trdnosti (nasip Ev2 ≥ 40MN/m2 oziroma Ev2 ≥ 25MN/m2 na raščenem terenu).</t>
  </si>
  <si>
    <t>IGRALA</t>
  </si>
  <si>
    <t>IGRALA SKUPAJ</t>
  </si>
  <si>
    <t>v kolikor je potrebno mora izvajalec pred izvedbo posameznih sklopov izdelati delavniške načrte in za njih pridobiti potrditev projektanta.</t>
  </si>
  <si>
    <t>Rušenje betonskih robnikov vključno s temeljem; upoštevati rušenje, nakladanje, odvoz in odlaganje odvečnega materiala na stalno deponijo (do 5km).</t>
  </si>
  <si>
    <t>Odstranitev dreves s strojnim izkopom panja in zapolnitvijo jame; upoštevati nakladanje, odvoz in odlaganje lesa, vejevja ter ostalega materiala na stalno deponijo v razdalji do 5km:</t>
  </si>
  <si>
    <t>izvajalec mora v enotnih cenah rušitve obstoječih tlakovanih površin zajeti tudi rušitev spodnjega ustroja. Kakršnikoli naknadni zahtevki za spremembo cen iz tega naslova ne bodo priznani,</t>
  </si>
  <si>
    <t>količine izkopov in nasutij so ocenjene na podlagi preračuna z metodo prečnih prerezov,</t>
  </si>
  <si>
    <t>Dobava presejane rodovitne prsti, kvalitetne njivske zemlje (za izvedbo rastnega sloja, za sadilne jame, za mešanje in fino planiranje zatravljenih in zasajenih površin); upoštevati nabavo, nakladanje in dovoz (do 5km).</t>
  </si>
  <si>
    <t>Saditev grmovnic. Izkop sadilnega jarka oziroma sadilne jame (priprava rastišča v globini 40cm), odvoz nerodovitnega materiala, ročno sajenje, dodajanje rodovitne zemlje, gnojenje, zalivanje ter ostalo pripadajoče delo in materiali.</t>
  </si>
  <si>
    <t>Zatravitev ravnih delov. Nabava travne mešanice, sejanje travne mešanice (min. 20g/m2) na predvidenih površinah, zagrinjanje, valjanje ter ostalo pripadajoče delo in materiali.</t>
  </si>
  <si>
    <t>Zatravitev brežin. Nabava travne mešanice, sejanje travne mešanice (min. 20g/m2) na predvidenih površinah, zagrinjanje, valjanje ter ostalo pripadajoče delo in materiali.</t>
  </si>
  <si>
    <t>Saditev žive meje. Izkop sadilnega jarka oziroma sadilne jame (priprava rastišča v globini 40cm), odvoz nerodovitnega materiala, ročno sajenje, dodajanje rodovitne zemlje, gnojenje, zalivanje ter ostalo pripadajoče delo in materiali.</t>
  </si>
  <si>
    <t xml:space="preserve">Dobava in transport sadik žive meje (razvit koreninski sistem, pet poganjkov): </t>
  </si>
  <si>
    <t>zajeta so rušitvena dela na ožjem območju obravnave v načrtu krajinske arhitekture,</t>
  </si>
  <si>
    <t>Planiranje površin in izdelava zemeljskih nasipov; vgrajevanje materiala v plasteh debeline max. 30cm s sprotnim mehanskim utrjevanjem do potrebne trdnosti (Ev2 ≥ 20MN/m2). Obračun v vgrajenem stanju. OCENA!</t>
  </si>
  <si>
    <t>Nakladanje izkopanega materiala primernega za planiranje površin in izdelavo zemeljskih nasipov na gradbiščni deponiji in dovoz do mesta vgradnje. OCENA!</t>
  </si>
  <si>
    <t>Kompletna izvedba organizacije gradbišča za vse dele projekta, po načrtu izvajalca oz. varnostnem načrtu (načrt organizacije gradbišča mora obvezno predhodno potrdi investitor). Izvedba vsebuje najmanj izvedbo zaščitne ograje (gradbiščna ograja s PVC mrežo ali podobno) višine 2,00m z vrati za tovorni in osebni prehod, postavitev ustreznih varnostnih opozoril, postavljanje gradbiščnih kontejnerjev in WC kabin za ves čas gradnje, vzpostavitev začasnega elektro gradbenega priključka z razvodi za električno energijo, vzpostavitev oskrbe z vodo z razvodi, postavitev table s podatki na gradbišču, ureditev začasnih deponij.</t>
  </si>
  <si>
    <t>pred pričetkom zemeljskih del, je mora izvajalec ukreniti vse potrebno za zavarovanje obstoječih infrastrukturnih vodov in komunalnih priključkov ter zagotoviti vse potrebno za varnost delavcev in mimoidočih!</t>
  </si>
  <si>
    <t xml:space="preserve">Izvedba zakoličbe vseh obstoječih infrastrukturnih vodov ter komunalnih priključkov s sodelovanjem predstavnika investitorja in predstavnikov upravljavcev infrastrukturnih vodov. </t>
  </si>
  <si>
    <t>Izvedba zakoličbe objekta s strani pooblaščenega geodeta vključno z izdelavo zapisnika o zakoličbi objekta. Določitev in preverjanje položajev, višin in smeri.</t>
  </si>
  <si>
    <t>AC8 surf B70/100 A5 v debelini 5cm,</t>
  </si>
  <si>
    <t>pran mehkorobi svetlo siv prodec 8mm v debelini 30cm,</t>
  </si>
  <si>
    <t>Rušenje asfaltnega tlaka vključno s spodnjim ustrojem do globine 20cm; upoštevati rušenje, nakladanje, odvoz in odlaganje odvečnega materiala na stalno deponijo (do 5km).</t>
  </si>
  <si>
    <t>Rezanje asfaltne plasti debeline do 10cm s talno diamantno žago.</t>
  </si>
  <si>
    <t>Posek grmovnic višine do 2m s strojnim izkopom panja; upoštevati nakladanje, odvoz in odlaganje lesa, vejevja ter ostalega materiala na stalno deponijo v razdalji do 5km.</t>
  </si>
  <si>
    <t>drevesa višine do 10m,</t>
  </si>
  <si>
    <t>drevesa višine nad 10m.</t>
  </si>
  <si>
    <t>strojno vgrajevanje AC8 surf B70/100 A4 v debelini 4cm,</t>
  </si>
  <si>
    <t>strojno vgrajevanje AC22 base B70/100 A4 v debelini 6cm,</t>
  </si>
  <si>
    <t>vgrajevanje poglobljenega robnika.</t>
  </si>
  <si>
    <t>I</t>
  </si>
  <si>
    <t>Dobava in transport sadik dreves. VSE SADIKE NAJMANJ 3 KRAT PRESAJENE!:</t>
  </si>
  <si>
    <t>Dobava, transport in vgrajevanje potrebnih materialov za izdelavo pohodnih površin, tlakovanih z asfaltom; upoštevati vsa potrebna dela, materiale in transporte:</t>
  </si>
  <si>
    <t>Dobava, transport in vgrajevanje betonskih cestnih robnikov prereza 15/25cm v betonski pasovni temelj iz C20/25, stiki zastičeni s cementno malto; uporabi se betonske dvoslojne robnike z vrhnjim slojem iz čistega kremenovega betona, odporne na mraz in sol (OMO, OSMO odpornost) izdelane v skladu s standardom SIST EN 1340:2003; upoštevati potrebna dela, materiale in transporte:</t>
  </si>
  <si>
    <t>Carpinus betulus / beli gaber (KG, o=16-18cm),</t>
  </si>
  <si>
    <t>Cornus stolonifera `Flaviramea`/ živikavi dren (L, h=100-120cm),</t>
  </si>
  <si>
    <t>beli gaber, Carpinus betulus (h=60-80cm), sadi se križno 4sadike/m.</t>
  </si>
  <si>
    <t>Vgradnja (razstiranje, dodajanje) skladiščene in dobavljene rodovitne prsti za izvedbo zatravljenih površin; poravnava na natančnost +/- 3cm (končna debelina rastnega sloja najmanj 20cm); uporabi se lahko rodovitno prst iz odriva; upoštevati vsa potrebna dela, materiale in transporte.</t>
  </si>
  <si>
    <t>Priprava ter dodajanje skladiščene rodovitne in dobavljene rodovitne prsti za sadilne jame (drevesa, grmovnice, živa meja, pokrovne rastline, popenjavke); upoštevati vsa potrebna dela, materiale in transporte.</t>
  </si>
  <si>
    <t>ODVODNJAVANJE</t>
  </si>
  <si>
    <t>ODVODNJAVANJE SKUPAJ</t>
  </si>
  <si>
    <t>J</t>
  </si>
  <si>
    <t>Dobava, transport in vgrajevanje potrebnih materialov za izdelavo povoznih površin, tlakovanih z asfaltom; upoštevati vsa potrebna dela, materiale in transporte:</t>
  </si>
  <si>
    <t>Dobava, transport in vgrajevanje robnika iz aluminija višine 140mm; uporabi se npr. sistem Aluboard ali enakovredno sestavljen iz profila iz aluminijaste zlitine višine 140mm, naravne barve, pritrjenega s stebrički iz aluminijaste zlitine dolžine 300mm. Spoje robnikov se utrdi s spojnimi elementi iz aluminijaste zlitine dolžine 100mm in višine 140mm; upoštevati vsa potrebna dela, materiale in transport:</t>
  </si>
  <si>
    <t>Dobava, transport in vgrajevanje potrebnih materialov ter namestitev oblorobih skal višine do 0,60m; skala mora biti vgrajena tako. da se ne premika oziroma maje. Površina ob skali mora biti zaključena z zaključnim slojem površine na katero je nameščena (drobljenec, sekanci...) v debelini najmanj 10cm; upoštevati vse potrebne materiale in delo.</t>
  </si>
  <si>
    <t>Cornus alba 'Sibirica' / beli dren (L, h=100-120cm),</t>
  </si>
  <si>
    <t>ŠPORTNI PARK SAVSKO NASELJE</t>
  </si>
  <si>
    <t>MESTNA OBČINA LJUBLJANA</t>
  </si>
  <si>
    <t>MESTNI TRG 1, 1000 LJUBLJANA</t>
  </si>
  <si>
    <t>SESTAVILA:</t>
  </si>
  <si>
    <t>zmrzlinsko odporen tamponski drobljenec TD 0-32 v debelini najmanj 20cm, vgrajen v predvidenih naklonih, Ev2 ≥ 100MN/m2,</t>
  </si>
  <si>
    <t>zmrzlinsko odporen kamniti nasipni material KNM 0-60 v debelini najmanj 30cm, Ev2 ≥ 80MN/m2,</t>
  </si>
  <si>
    <t>Dobava, transport in vgrajevanje potrebnih materialov za izdelavo večnamenskega igrišča tlakovanega z asfaltom; upoštevati vsa potrebna dela, materiale in transporte:</t>
  </si>
  <si>
    <t>Dobava, transport in vgrajevanje potrebnih materialov za izdelavo večnamenskega igrišča tlakovanega z akrilno podlago na asfaltu; upoštevati vsa potrebna dela, materiale in transporte:</t>
  </si>
  <si>
    <t>akrilna podlaga iz barvane akrilne smole in granulata iz gume kot npr. Casali sport sistem Supersoft doppio ali enakovredno v debelini 4mm,</t>
  </si>
  <si>
    <t>pri izvedbi asfaltirane podloge je potrebno upoštevati zahteve proizvajalca zaključnega sloja.</t>
  </si>
  <si>
    <t>Dobava, transport in vgrajevanje potrebnih materialov za izdelavo širitve terase lokala tlakovane s tlakovci; upoštevati vsa potrebna dela, materiale in transporte:</t>
  </si>
  <si>
    <t>podložna plast iz nevezane zmesi zrn peska 4-8mm v debelini 4cm,</t>
  </si>
  <si>
    <t>Dobava, transport in vgrajevanje potrebnih materialov za izdelavo poti in površin, utrjenih z drobljencem; upoštevati vsa potrebna dela, materiale in transporte:</t>
  </si>
  <si>
    <t>Dobava, transport in vgrajevanje potrebnih materialov za izdelavo površin in igralnega polja utrjenih s prodcem; upoštevati vsa potrebna dela, materiale in transporte:</t>
  </si>
  <si>
    <t>zmrzlinsko odporen tamponski drobljenec TD 0-32 v debelini 25cm, vgrajen v predvidenih naklonih, Ev2 ≥ 80MN/m2,</t>
  </si>
  <si>
    <t>Dobava, transport in vgrajevanje potrebnih materialov za zatravljenih utrjenih površin ob poteh; upoštevati vsa potrebna dela, materiale in transporte:</t>
  </si>
  <si>
    <t>rodovitna prst v debelini 3cm,</t>
  </si>
  <si>
    <t>Dobava, transport in vgrajevanje potrebnih materialov za izvedbo s travnimi rešetkami utrjene površine; upoštevati vsa potrebna dela, materiale in transporte:</t>
  </si>
  <si>
    <t>izravnalni sloj iz nevezane zmesi finega peska v debelini 3 do 5cm,</t>
  </si>
  <si>
    <t>Dobava, transport in vgrajevanje betonskih robnikov prereza 8/25cm v betonski pasovni temelj iz C20/25, stiki zastičeni s cementno malto; uporabi se betonske dvoslojne robnike z vrhnjim slojem iz čistega kremenovega betona, odporne na mraz in sol (OMO, OSMO odpornost) izdelane v skladu s standardom SIST EN 1340:2003; upoštevati potrebna dela, materiale in transporte:</t>
  </si>
  <si>
    <t>vgrajevanje v ravni liniji.</t>
  </si>
  <si>
    <t>Dobava, transport in vgrajevanje kovinskega robnika iz vroče cinkane pločevine prereza 5/200mm v betonski pasovni temelj iz C20/25; upoštevati potrebna dela, materiale in transporte:</t>
  </si>
  <si>
    <t>Dobava, transport in montaža klopi brez naslona 2,00/0,50/0,42m MOL, Ljubljanska klop brez naslona; klop iz mikroarmiranega brušenega betona, na katerega je privijačen protikorozijsko zaščiten jeklen nosilec za sedalo; sedalo leseno iz letev impregniranega macesna prereza 4/5cm, ki so z ožjo stranico položene in privijačene na jeklene nosilce; montaža s temeljenjem po navodilih proizvajalca; upoštevati vse potrebne materiale in delo.</t>
  </si>
  <si>
    <t>Dobava, transport in namestitev košev za smeti premera=0,61m, h=0,81m, MOL, koško MALI iz konstrukcijskega jekla; koš iz ukrivljenih palic premera 12mm pritrjenih na jeklene obroče; na zgornjem obroču sta nameščena pepelnik s ključavnico in pokrov koša, ki je sestavljen iz jeklenih palic, ki preprečujejo dostop pticam; v zgornjem delu (pod pokrovom) je nameščen žični obroč, namenjen pritrditvi vreče za odpadke; vsi deli pocinkani in barvani; podstavek koša je obtežen; upoštevati vse potrebne materiale in delo.</t>
  </si>
  <si>
    <t>trim naprava / rimska klop kot npr. Taurus Šport rimska klop ali enakovredno; dolžina 2,00m, višina prve grede 29 - 41cm, višina druge grede: 72 - 85cm, kot med gredmi 30°; naprava je sestavljena iz 9 stebrov iz aluminija premera 120mm različnih dolžin,</t>
  </si>
  <si>
    <t>trim naprava / naprava za trebušnjake kot npr. Taurus Šport A5 naprava za trebušnjake ali enakovredno; dolžina 3,22m, višina 0,38m, širina 0,60 – 0,90m; naprava je sestavljena iz 2 stebrov iz aluminija premera 120mm, 8 parov objemk iz aluminija, 2 lestvini iz nerjavečega železa premera 42mm,</t>
  </si>
  <si>
    <t>trim naprava / klop poševna kot npr. Taurus Šport klop poševna ali enakovredno; dolžina 1,65m, podest iz letvic iz aluminija prereza 80 x 60mm je širine 0,485m, višina do pod kotom nameščenega podesta 0,41 – 0,70m, višina do lestvine iz nerjavečega železa premera 33mm je 0,99m, širina 0,69m; naprava sestavljena iz 4 stebrov iz aluminija premera 120mm različnih višin in 6 parov objemk iz aluminija,</t>
  </si>
  <si>
    <t>trim naprava / dvovišinska bradlja kot npr. Taurus Šport dvovišinska bradlja ali enakovredno; dolžina 3,52m, višina prve lestvine 1,30m, višina druge lestvine 1,00m, širina 0,60 – 0,40m; naprava sestavljena iz 6 stebrov iz aluminija premera 120mm različnih višin, 8 parov objemk iz aluminija, 4 lestvin iz nerjavečega železa premera 42mm s protidrsnim gripom,</t>
  </si>
  <si>
    <t>trim naprava / drog dvostopenjski in krogi kot npr. Taurus Šport drog dvostopenjski in krogi ali enakovredno; dimenzije 3,52 x 0,40 x 2,63m, varnostni prostor dimenzije 6,50 x 4,50m, največja višina padca 2,30m, višina kroga 1,90m, višina prvega droga 1,80m, višina drugega droga 2,30m; naprava sestavljena iz 4 stebrov iz aluminija premera 120mm različnih dolžin, 9 parov objemk iz aluminija, 4 lestvin iz nerjavečega železa premera 33mm, 2 parov krogov z verigo iz nerjavečega železa, 2 parov mehanizma z dvojnim vrtiščem iz nerjavečega železa, 2 gumenih steperjev.</t>
  </si>
  <si>
    <t>trim naprava / klop ravna kot npr. Taurus Šport klop ravna ali enakovredno; dolžina 1,65m, podest iz letvic iz aluminija prereza 80 x 60mm širine 0,485m, višina do podesta 0,45m, višina do lestvine iz nerjavečega železa premera 33mm 0,80m, širina 0,69m; naprava sestavljena iz 4 stebrov iz aluminija premera 120mm različnih višin,</t>
  </si>
  <si>
    <t>Dobava, transport in montaža vrat vključno s stebrički (stebrički ograje) in točkovnimi temelji; vrata iz kovinskega okvirja s polnilom iz tridimenzionalnih panelov kot npr. vrata panelna s polnilom iz tridimenzionalnih panelov iz jeklenih žic 5/5, Ograje Kočevar ali enakovredno prašno barvana v barvi RAL 7040; komplet vrat naj vključuje krila vrat, nosilne stebre (stebri ograje), tečaje, kljuke s ključavnico, talna zapirala in vsa potreben montažni material. Kovinski okvirji, polnilo iz panelov iz jeklenih žic 5/5 in nosilni stebrički morajo biti vroče cinkani in prašno barvani v barvi RAL 7040; tečaji iz nerjaveče kovine morajo omogočati kot odpiranja vsaj 180°; na vratih na višini 1,05m nameščena tipska, kovinska kljuka po izboru projektanta s ključavnico s cilindričnim vložkom po SIST EN 1303 (sistemski ključ); talni zapah dvokrilnih vrat nameščen na neaktivnem krilu z zaklepom; vrata morajo imeti mehanizem za avtomatsko zapiranje, kljuka vrat pa mora biti takšna, da otrok ne more sam odpreti vrat; vrata oblikovana tako, da ni točk, kjer bi si lahko otroci priščipnili prste ali bili izpostavljeni drugim nevarnostim, in morajo onemogočati plezanje otrok; za zaklepanje vrat uporabiti sistem, ki ustreza predpisom, ki urejajo dostop intervencijskih vozil; temelji stebričkov vrat iz betona C20/25, dimenzije po navodilih proizvajalca vrat; upoštevati vse potrebne materiale in delo:</t>
  </si>
  <si>
    <t>enokrilna vrata svetle širine 1,20m, višine približno 1,80m,</t>
  </si>
  <si>
    <t>dvokrilna vrata svetle širine 2,40m, višine približno 1,80m,</t>
  </si>
  <si>
    <t>dvokrilna vrata svetle širine 5,00m, višine približno 1,80m.</t>
  </si>
  <si>
    <t>Dobava, transport in montaža pitnika dimenzije 0,30x0,15x1,20m, dimenzije rešetke 0,30x0,90m, MOL, Atlantida. Litoželezni pitnik v obliki vitkega kvadra; na zgornjem delu medeninasta pipa, pred pitnikom v nivo tlaka vgrajena odtočna rešetka; vključno s temelji (vrh temelja 10cm pod končnim nivojem terena); montaža in priključitev na vodovodno napeljavo po navodilih proizvajalca; upoštevati vse potrebne materiale in delo.</t>
  </si>
  <si>
    <t>držalo ob klančini,</t>
  </si>
  <si>
    <t>držalo ob klančini.</t>
  </si>
  <si>
    <t>Izdelava, dobava, transport in montaža držala ob klančini; kovinsko držalo iz dveh oprijemal premera 40mm privarjenih na kovinske nosilne profile 40/40mm debeline 3mm s privarjeno kovinsko sidrno ploščo 160/160/8mm, ki je s sidrnimi vijaki pritrjena v betonski temelj iz C25/30 dimenzije 40/40/60cm; vsi kovinski deli vroče cinkani in prašno barvani v barvi RAL 7040, ves pritrdilni material iz nerjavečega železa; upoštevati vse potrebne materiale in delo.</t>
  </si>
  <si>
    <t>Acer platanoides 'Royal Red' / ostrolistni javor 'Royal Red' (KG, o=16-18cm),</t>
  </si>
  <si>
    <t>Acer platanoides 'Cleveland' / ostrolistni javor 'Cleveland' (KG, o=16-18cm),</t>
  </si>
  <si>
    <t>Betula utilis ‘Doorenbos’ / himalajska breza (KG, o=16-18cm),</t>
  </si>
  <si>
    <t>Crataegus lavallei ‘Carrierei’ / belocvetni glog (KG, o=16-18cm),</t>
  </si>
  <si>
    <t>Fraxinus ornus / mali jesen (KG, o=16-18cm),</t>
  </si>
  <si>
    <t>Gleditsia triacanthos ‘Sunburst’ / gledičija (KG, o=16-18cm),</t>
  </si>
  <si>
    <t>Robinia pseudoacacia 'Bessoniana' / rumenolistna navadna robinija (KG, o=16-18cm),</t>
  </si>
  <si>
    <t>Sorbus aucuparia / jerebika (KG, o=16-18cm).</t>
  </si>
  <si>
    <t>Saditev dreves. Izkop sadilne jame (velikost sadilne jame je 1,5 x premer bale oziroma koreninske grude, globina sadilne jame mora ustrezati višini koreninske grude), odvoz nerodovitnega materiala, ročno sajenje, dodajanje rodovitne zemlje, gnojenje, zalivanje, pritrditev na oporni sistem (iz treh količkov in veziva, ki mora dovoljevati nihanje drevesa in slediti rasti v debelino), izdelava zalivalne sklede, ter ostalo pripadajoče delo in materiali.</t>
  </si>
  <si>
    <t>Spiraea x vanhouttei / vanhuttijeva medvejka (L, h=60-100cm).</t>
  </si>
  <si>
    <t>Dobava, transport in vgrajevanje potrebnih materialov za izdelavo površin utrjenih z drobljencem ob drevesih; upoštevati vsa potrebna dela, materiale in transporte:</t>
  </si>
  <si>
    <t>nevezana (mehansko stabilizirana) obrabna plast iz drobljenca 0-4mm temno / svetlo sive barve (kamnolom Verd) v debelini 10cm,</t>
  </si>
  <si>
    <t>rodovitna prst v debelini 100cm,</t>
  </si>
  <si>
    <t>pran mehkorobi svetlo siv prodec 8mm v debelini 10cm,</t>
  </si>
  <si>
    <t>Dobava, transport in vgrajevanje potrebnih materialov za izdelavo površin utrjenih s prodcem ob drevesih; upoštevati vsa potrebna dela, materiale in transporte:</t>
  </si>
  <si>
    <t>Rušenje obrobe iz kamnitih kock vključno s temeljem; upoštevati rušenje, nakladanje, odvoz in odlaganje odvečnega materiala na stalno deponijo (do 5km):</t>
  </si>
  <si>
    <t>Rušenje obrobe igralnega polja iz lesenih tramov vključno s temeljem; upoštevati rušenje, nakladanje, odvoz in odlaganje odvečnega materiala na stalno deponijo (do 5km):</t>
  </si>
  <si>
    <t>Rušenje asfaltnega tlaka s prevleko iz umetne trave vključno s spodnjim ustrojem do globine 20cm; upoštevati rušenje, nakladanje, odvoz in odlaganje odvečnega materiala na stalno deponijo (do 5km).</t>
  </si>
  <si>
    <t>Rušenje tlaka iz betonskih travnih rešetk vključno s spodnjim ustrojem do globine 20cm; upoštevati rušenje, nakladanje, odvoz in odlaganje odvečnega materiala na stalno deponijo (do 5km).</t>
  </si>
  <si>
    <t>Rušenje betonske plošče / tlaka vključno s spodnjim ustrojem do globine 20cm; upoštevati rušenje, nakladanje, odvoz in odlaganje odvečnega materiala na stalno deponijo (do 5km).</t>
  </si>
  <si>
    <t>Rušenje tlaka iz pranih plošč / tlakovcev vključno s spodnjim ustrojem do globine 20cm; upoštevati rušenje, nakladanje, odvoz in odlaganje odvečnega materiala na stalno deponijo (do 5km).</t>
  </si>
  <si>
    <t>Rušenje s PE travnimi rešetkami utrjene površine vključno s spodnjim ustrojem do globine 20cm; upoštevati rušenje, nakladanje, odvoz in odlaganje odvečnega materiala na stalno deponijo (do 5km).</t>
  </si>
  <si>
    <t>Rušenje s prodcem utrjene površine (igralno polje) vključno s spodnjim ustrojem do globine 20cm; upoštevati rušenje, nakladanje, odvoz in odlaganje odvečnega materiala na stalno deponijo (do 5km).</t>
  </si>
  <si>
    <t>Rušenje lesenega podesta iz lesenih plošč pred lokalom; upoštevati rušenje, nakladanje, odvoz in odlaganje odvečnega materiala na stalno deponijo (do 5km).</t>
  </si>
  <si>
    <t>Rušenje obstoječega pomožnega lesenega objekta tlorisne velikosti 2,50x3,50m vključno s temelji / temeljno ploščo, tlaki in vso opremo; upoštevati demontažo, rušenje, nakladanje, odvoz in odlaganje odvečnega materiala na stalno deponijo (do 5km).</t>
  </si>
  <si>
    <t>Odstranitev obstoječega montažnega lesenega objekta / ute tlorisne velikosti 2,50x3,50m; upoštevati nakladanje, odvoz in razkladanje na lokaciji, ki jo poda investitor (do 5km).</t>
  </si>
  <si>
    <t>Rušenje zidca širine 30cm, višine približno 60cm vključno s temeljem; upoštevati rezanje, rušenje, nakladanje, odvoz in odlaganje odvečnega materiala na stalno deponijo (do 5km).</t>
  </si>
  <si>
    <t>Odstranitev obstoječe ograje iz žičnega pletiva in betonskih stebrov višine do 1,80m vključno s temelji; upoštevati rušenje, nakladanje, odvoz in odlaganje odvečnega materiala na stalno deponijo (do 5km).</t>
  </si>
  <si>
    <t>Demontaža in odstranitev obstoječih krožnih vrat v panelni ograji višine do 2,00m vključno s temelji; upoštevati demontažo, nakladanje, odvoz in razkladanje na lokaciji, ki jo poda investitor (do 5km).</t>
  </si>
  <si>
    <t>Demontaža in odstranitev obstoječe panelne ograje višine do 2,00m vključno s temelji in dvokrilnimi vrati; upoštevati demontažo, nakladanje, odvoz in razkladanje na lokaciji, ki jo poda investitor (do 5km).</t>
  </si>
  <si>
    <t>Odstranitev obstoječe ograje iz kovinskih cevi višine do 1,20m vključno s temelji; upoštevati rezanje, rušenje, nakladanje, odvoz in odlaganje odvečnega materiala na stalno deponijo (do 5km).</t>
  </si>
  <si>
    <t>Odstranitev obstoječih montažnih lesenih ograj in ograj iz vrvne mreže; upoštevati demontažo, nakladanje, odvoz in razkladanje na lokaciji, ki jo poda investitor (do 5km).</t>
  </si>
  <si>
    <t>Odstranitev obstoječe ograje igrišča za nogomet iz vrvnega pletiva in lesenih panelov; upoštevati rušenje, nakladanje, odvoz in odlaganje odvečnega materiala na stalno deponijo (do 5km).</t>
  </si>
  <si>
    <t>Odstranitev držala ob klančini na jugu območja iz kovinskih cevi vključno s temelji; upoštevati rezanje, rušenje, nakladanje, odvoz in odlaganje odvečnega materiala na stalno deponijo (do 5km).</t>
  </si>
  <si>
    <t>Odstranitev klopi vključno s temelji; upoštevati demontažo, nakladanje, odvoz in razkladanje na lokaciji, ki jo poda investitor (do 5km).</t>
  </si>
  <si>
    <t>Odstranitev košev za smeti vključno s temelji; upoštevati demontažo, nakladanje, odvoz in razkladanje na lokaciji, ki jo poda investitor (do 5km).</t>
  </si>
  <si>
    <t>Odstranitev stebrov svetil vključno s temelji; upoštevati rezanje, rušenje, nakladanje, odvoz in odlaganje odvečnega materiala na stalno deponijo (do 5km).</t>
  </si>
  <si>
    <t>Odstranitev svetil in kandelabrov ob igrišču za mali nogomet vključno s temelji; upoštevati rezanje, rušenje, nakladanje, odvoz in odlaganje odvečnega materiala na stalno deponijo (do 5km).</t>
  </si>
  <si>
    <t>Odstranitev igrala (gugalnica) vključno s temelji; upoštevati rezanje, rušenje, nakladanje, odvoz in odlaganje odvečnega materiala na stalno deponijo (do 5km).</t>
  </si>
  <si>
    <t>Odstranitev montažnih stojal za kolesa (kovinska, lesena); upoštevati demontažo, nakladanje, odvoz in razkladanje na lokaciji, ki jo poda investitor (do 5km).</t>
  </si>
  <si>
    <t>Površinski odriv rodovitne prsti (ocenjena debelina sloja je 20cm) z direktnim nakladanjem, odvozom in odlaganjem izkopanega materiala v gradbiščno deponijo na razdalji 300m za uporabo pri izvedbi zemeljskih nasipov, zatravitve in zasaditve. OCENA!</t>
  </si>
  <si>
    <t>Nakladanje odvečnega materiala na gradbiščni deponiji in odvoz odvečnega materiala na stalno deponijo (razdalja nad 10 do 15km) vključno s plačilom vseh taks. OCENA!</t>
  </si>
  <si>
    <t>Strojni izkop zemljine za izvedbo utrjenih in tlakovanih površin in sprememb reliefa z direktnim nakladanjem, odvozom in odlaganjem izkopanega materiala v gradbiščno deponijo na razdalji 250m za izdelavo nasipov in zasipov. OCENA!</t>
  </si>
  <si>
    <t>ponudnik mora pri izdelavi ponudbe in izvedbi vseh posameznih del upoštevati celotno projektno dokumentacijo (projektna dokumentacija, tehnična dokumentacija, detajli, podrobnejši načrti, sheme...), veljavne standarde, pravilnike, tehnične predpise in normative, navodila proizvajalcev materialov in komponent... ter upoštevati predpise iz varstva pri delu,</t>
  </si>
  <si>
    <t>površinsko obdelavo in barvo vseh zaključnih materialov mora potrditi odgovorni projektant,</t>
  </si>
  <si>
    <t>Demontaža elementov rolkarskega poligona in skladiščenje na območju gradbišča; upoštevati demontažo, nalaganje, odvoz, razkladanje in skladiščenje elementov na območju gradbišča za kasnejšo ponovno montažo.</t>
  </si>
  <si>
    <t>strojno vgrajevanje AC16 base B70/100 A3 v debelini 5cm,</t>
  </si>
  <si>
    <t>Acer campestre / maklen, večdebelno drevo (KG, h=3,00-3,50m),</t>
  </si>
  <si>
    <t>Prunus avium / češnja (KG, h=3,00-3,50m),</t>
  </si>
  <si>
    <t>trim naprava / vadba za starostnike kot npr. Taurus Šport naprava za starostnike in invalide ali enakovredno; dolžina 5,10m, širina 1,00m; naprava sestavljena iz 6 stebrov iz aluminija premera 120mm različnih višin, 16 parov objemk iz aluminija, 1 hrbtišča letvenika iz letvic iz aluminija prereza 80 x 60mm, dveh lestvin iz nerjavečega železa premera 42mm, 8 trakov z ročaji, 1 lestvina iz nerjavečega železa premera 42mm s protidrsnim gripom, 1 U bradlja širine 0,60m, 2 naslonov za noge višine 0,45m ter 1 para krogov z verigo iz nerjavečega železa in 1 para mehanizma z dvojnim vrtiščem iz nerjavečega železa,</t>
  </si>
  <si>
    <t>kg</t>
  </si>
  <si>
    <t>igralo 1 / dvojna gugalnica in gugalnica s košaro kot npr. Taurus Šport gugalnica dvojna + gugalnica košara ali enakovredno; dimenzije 6,50x2,00x2,30m, varnostni prostor 7,00x7,00m, največja višina padca 1,30m; igralo sestavljeno iz 7 stebrov iz aluminija premera 120mm različnih dolžin, 12 parov objemk iz aluminija, 1 sedeža, 1 varovalnega sedeža, 6 mehanizmov iz nerjavečega železa, 3 parov verig iz nerjavečega železa ter 1 košare premera 1,20m,</t>
  </si>
  <si>
    <t>igralo 2 / previsna gugalnica kot npr. Taurus Šport gugalnica enojna previsna ali enakovredno; dimenzije 4,00x0,51x0,28 – 1,20m, varnostni prostor 7,00x3,00m, največja višina padca 1,20m; igralo sestavljeno iz 3 stebrov iz aluminija premera 120mm različnih dolžin, 1 mehanizem iz nerjavečega železa, 2 sedežev, 2 ročajev iz nerjavečega železa ter 2 gumijastih blažilcev,</t>
  </si>
  <si>
    <t>igralo 3 / plezalni steni povezani z drogom kot npr. Taurus Šport plezalni steni povezani z drogom ali enakovredno; dimenzije 4,25x0,70x3,00m, varnostni prostor 7,10x5,50m, največja višina padca 3,00m, posamezna plezalna stena dimenzije 1,30 x 3,00m, drog dolžine 1,70m na višini 2,90m; igralo sestavljeno iz 4 stebrov iz aluminija premera 120mm različnih dolžin, 14 parov objemk iz aluminija ter 1 lestvine premera 42mm iz nerjavečega železa,</t>
  </si>
  <si>
    <t>igralo 4 / sestavljeno igralo s toboganom kot npr. Taurus Šport igralni komplet ali enakovredno; dimenzije 18,80x2,00x4,15m, varnostni prostor 22,50x5,30 / 6,00m, največja višina padca 1,91m; igralo sestavljeno iz podesta na višini 1,91m, dveh podestov na višini 1,45m, dveh vertikalnih letvenikov, poševnega letvenika, navpične plezalne stene, poševne plezalne stene, gasilskega droga, ograje, streh, vrvnega mostu, tobogana; igralo sestavljeno iz 25 stebrov iz aluminija premera 120mm različnih dolžin, 92 parov objemk iz aluminija, 31 lestvin iz nerjavečega železa, 82 letvic iz aluminija prereza 80 x 60mm različnih dolžin, 27 plezalnih oprimkov, cevastega tobogana iz plastike ter vrvnega mostu,</t>
  </si>
  <si>
    <t>igralo 5 / piramida z igralnim stolpom kot npr. Taurus Šport piramida 3m z igralnim stolpom z dodatkom ali enakovredno; dimenzije 9,40x3,40x3,00m, varnostni prostor 13,00x7,00m, največja višina padca 1,50m; sestavljeno iz podesta na višini 1,45m, vrvne piramide premera 3,40m, višine 3,00m, vrvnega mostu, vertikalnega letvenika, ograje, poševne plezalne stene ter tobogana; igralo sestavljeno iz 4 stebrov iz aluminija premera 120mm različnih dolžin, 26 parov objemk iz aluminija, 9 lestvin premera 33mm iz nerjavečega železa, 25 letvic iz aluminija prereza 80 x 60mm različnih dolžin, tobogana iz plastike, 14 plezalnih oprimkov, vrvne piramide ter vrvnega mostu,</t>
  </si>
  <si>
    <t>igralo 6 / vrtalo kot npr. Eibe Becherkarussell Eris 5560790 ali enakovredno; premer 0,54m, varnostni prostor premera 4,55m; igralo sestavljeno iz prašno barvane čaše vrtiljaka in temeljenega vrtilnega mehanizma,</t>
  </si>
  <si>
    <t>igralo 7 / drevesno deblo kot npr. Obra design 75660 Climbing Tree, horizontal ali enakovredno; dimenzije 6,00 x 2,00 x 2,00m; višina padca do 1,00m; olupljeno deblo hrasta z glavnimi vejami.</t>
  </si>
  <si>
    <t>mešanica drobljenca 0-32mm (70%) in rodovitne prsti (30%) v debelini 20cm,</t>
  </si>
  <si>
    <t>Strojni izkop vezljive zemljine/zrnate kamnine za izvedbo ponikovalnic globine do 3,00m strojno.</t>
  </si>
  <si>
    <t>Dobava, transport in izdelava kanalizacije iz cevi iz polivinilklorida vgrajenih na planumu izkopa, premera 16cm, v globini do 1,00m (PVC 160) vključno s podložno plastjo iz zmesi kamnitih zrn; upoštevati vse potrebne materiale in delo.</t>
  </si>
  <si>
    <t>Strojni zasip kanalizacije z zrnato kamnino.</t>
  </si>
  <si>
    <t>Dobava, transport in vgradnja linijske kanalete iz polimernega betona z vgrajenim padcem 0,5%, do raz. obr. A15 - E 600, dolžine 1,0m, različnih višin (od 150-200mm), širine 135mm s čelno fugo za zatesnitev (kot npr. ACO Multiline V100 z vgrajenim padcem, tip 1 do tip 10 ali enakovredno); upoštevati vse potrebne materiale in delo:</t>
  </si>
  <si>
    <t>tip 1, višine 150-155mm,</t>
  </si>
  <si>
    <t>tip 2, višine 155-160mm,</t>
  </si>
  <si>
    <t>tip 3, višine 160-165mm,</t>
  </si>
  <si>
    <t>tip 4, višine 165-170mm,</t>
  </si>
  <si>
    <t>tip 5, višine 170-175mm,</t>
  </si>
  <si>
    <t>tip 6, višine 175-180mm,</t>
  </si>
  <si>
    <t>tip 7, višine 180-185mm,</t>
  </si>
  <si>
    <t>tip 8, višine 185-190mm,</t>
  </si>
  <si>
    <t>tip 9, višine 190-195mm,</t>
  </si>
  <si>
    <t>tip 10, višine 195-200mm.</t>
  </si>
  <si>
    <t>Dobava, transport in vgradnja linijske kanalete iz polimernega betona do raz. obr. A15 - E 600, dolžine 0,50m, višine 200mm, širine 135mm s čelno fugo za zatesnitev (kot npr. ACO Multiline V100 ali enakovredno); upoštevati vse potrebne materiale in delo.</t>
  </si>
  <si>
    <t>Dobava, transport in vgradnja zaključne stene iz umetne mase za začetek kanala (kot npr. zaključna stena za sistem ACO Multiline V100 ali enakovredno); upoštevati vse potrebne materiale in delo.</t>
  </si>
  <si>
    <t>Dobava, transport in vgradnja zbiralnika (revizijska kanaleta) iz polimernega betona, dolžine 0,50m višine 600mm, širina 135mm s priključkom za cev 160 (kot npr. zbiralnik za sistem ACO Multiline V100 ali enakovredno) vključno s čelno steno ter vedrom za grobe nečistoče iz PP; upoštevati vse potrebne materiale in delo.</t>
  </si>
  <si>
    <t>rešetka dolžine 0,50m,</t>
  </si>
  <si>
    <t>rešetka dolžine 1,00m.</t>
  </si>
  <si>
    <t>Dobava, transport in izdelava betonske posteljice ter polnega obbetoniranja cevi iz betona C16/20; upoštevati vse potrebne materiale in delo.</t>
  </si>
  <si>
    <t>Projektantski nadzor.</t>
  </si>
  <si>
    <t>ur</t>
  </si>
  <si>
    <t>Geotehnični/mehanski nadzor za potrditev nosilnosti obstoječih tal in vgrajenih sestav.</t>
  </si>
  <si>
    <t>Izdelava PID (projekt izvedenih del) načrt krajinske arhitekture</t>
  </si>
  <si>
    <t>Nadzor upravljavcev gospodarske javne infrastrukture.</t>
  </si>
  <si>
    <t>A.</t>
  </si>
  <si>
    <t>PROJEKT IZVEDENIH DEL - PID</t>
  </si>
  <si>
    <t xml:space="preserve">ZUNANJA RAZSVETLJAVA  </t>
  </si>
  <si>
    <t>A.1</t>
  </si>
  <si>
    <t>Poz.</t>
  </si>
  <si>
    <t>Popis za dobavo in montažo</t>
  </si>
  <si>
    <t>m.e.</t>
  </si>
  <si>
    <t>kol.</t>
  </si>
  <si>
    <t>cena/enoto</t>
  </si>
  <si>
    <t>skupna cena</t>
  </si>
  <si>
    <t>1.</t>
  </si>
  <si>
    <t>m</t>
  </si>
  <si>
    <t>2.</t>
  </si>
  <si>
    <t>3.</t>
  </si>
  <si>
    <t>Priprava del in materiala.</t>
  </si>
  <si>
    <t>SKUPAJ:</t>
  </si>
  <si>
    <t>A.2</t>
  </si>
  <si>
    <t>GRADBENA DELA</t>
  </si>
  <si>
    <t>količine za m1</t>
  </si>
  <si>
    <t>m³</t>
  </si>
  <si>
    <t>4.</t>
  </si>
  <si>
    <t>5.</t>
  </si>
  <si>
    <t>6.</t>
  </si>
  <si>
    <t>7.</t>
  </si>
  <si>
    <t>Izdelava kabelskega jaška dim. BC Ø60mm, strojni izkop v zemljišču III-IV. kategorije, jašek opremljen z LTŽ pokrovom 40×40cm, 125kN z napisom ELEKTRIKA, nakladanje in odvoz materiala, čiščenje terena. Višina cevi je 1m.</t>
  </si>
  <si>
    <t>8.</t>
  </si>
  <si>
    <t>Izdelava betonskih temeljev (za kandelaber svetle višine 10m) v teren globine 1m na pripravljenu betonsko podlago (za kandelabre), komplet z temeljem in sidri z vijaki za montažo kandelabrov na bet. ploščo.</t>
  </si>
  <si>
    <t>9.</t>
  </si>
  <si>
    <t>Izdelava betonskih temeljev (za kandelaber svetle višine 6m) v teren globine 1m na pripravljenu betonsko podlago (za kandelabre), komplet z temeljem in sidri z vijaki za montažo kandelabrov na bet. ploščo.</t>
  </si>
  <si>
    <t>10.</t>
  </si>
  <si>
    <t>Polaganje  temeljev v teren globine 0,8m  (za RZR), z temeljem,  komplet.</t>
  </si>
  <si>
    <t>11.</t>
  </si>
  <si>
    <t>12.</t>
  </si>
  <si>
    <t>A.3</t>
  </si>
  <si>
    <t>JAKI TOK</t>
  </si>
  <si>
    <t>I.</t>
  </si>
  <si>
    <t>RAZSVETLJAVA</t>
  </si>
  <si>
    <t>II.</t>
  </si>
  <si>
    <t>INSTALACIJSKI MATERIAL</t>
  </si>
  <si>
    <t>Nadometni prižigalni tablo sestavljen iz:</t>
  </si>
  <si>
    <t>Stikala komplet z ustrezno dozo, montažnim in končnim okvirje, v različnih kombinacijah (do 7 stikal skupaj) z vgrajenimi naslednjim stikali:</t>
  </si>
  <si>
    <t>kpl</t>
  </si>
  <si>
    <t>III.</t>
  </si>
  <si>
    <t>KABLI IN IZVODI</t>
  </si>
  <si>
    <t>Polaganje zemeljskega kabla 0,6 / 1kV, uvlečenega v zaščitne STF cevi po celotni trasi jarka, komplet:</t>
  </si>
  <si>
    <t>Izdelava priključkov na priključna mesta:</t>
  </si>
  <si>
    <t>IV.</t>
  </si>
  <si>
    <t>RAZDELILCI</t>
  </si>
  <si>
    <t>Razdelilec R-ZR (prižigališče), Mosdorfer tip. F5 1080/320, dim785x1065x322mm s podstavkos S5 X1 950 (1200)/320 z ustreznim temeljem za uvod in izvod kablov, prostostoječ iz poliestra, IP65, opremljen z ključavnicami in napisi, in z vgrajeno opremo:</t>
  </si>
  <si>
    <t>UPRAVLJALEC ZUNANJE RAZSVETLJAVE R-ZR:</t>
  </si>
  <si>
    <t>V.</t>
  </si>
  <si>
    <t>OZEMLJITVE</t>
  </si>
  <si>
    <t>A.4</t>
  </si>
  <si>
    <t>TRANSPORT</t>
  </si>
  <si>
    <t>A.5</t>
  </si>
  <si>
    <t>ZAKLJUČNA DELA</t>
  </si>
  <si>
    <t>Pregled in napetostni preizkus  NN kabla ter ostalih naprav, meritve instalacij, komplet.</t>
  </si>
  <si>
    <t>Kontrolne meritve:</t>
  </si>
  <si>
    <t>A.6</t>
  </si>
  <si>
    <t>A.7</t>
  </si>
  <si>
    <t xml:space="preserve">PROJEKTANTSKI NADZOR </t>
  </si>
  <si>
    <t>SKUPAJ (BREZ DDV)</t>
  </si>
  <si>
    <t>INVESTITOR:</t>
  </si>
  <si>
    <t>ZA GRADNJO:</t>
  </si>
  <si>
    <t>VZDRŽEVALNA DELA</t>
  </si>
  <si>
    <t>REKAPITULACIJA GOI DEL</t>
  </si>
  <si>
    <t>NAČRT S PODROČJA KRAJINSKE ARHITEKTURE</t>
  </si>
  <si>
    <t>Dobava, transport in montaža panelne žične ograje okoli parka višine približno 1,80m kot npr. tridimenzionalna panelna ograja iz jeklenih žic 5/5, Ograje Kočevar ali enakovredno prašno barvana v barvi RAL 7040; ograja sestavljena iz panelov dimenzije 1,73 x 2,50m iz varjene vroče cinkane jeklene žice (vertikalne žice premera 5mm, horizontalne žice premera 5mm) prašno barvane v barvi RAL 7040, sistema za pritrjevanje na nosilne stebričke ter točkovno temeljenih vroče cinkanih in prašno barvanih v barvi RAL 7040 nosilnih stebričkov premera 60/40mm, višine 2,20m. Vključno s temelji stebričkov iz betona C20/25, dimenzije po navodilih proizvajalca. Ograja mora biti v skladu s standardom EN 1176 in mora onemogočati plezanje otrok; upoštevati vse potrebne materiale in delo.</t>
  </si>
  <si>
    <t>Dobava, transport in vgradnja pokrova / rešetke iz vroče cinkane kovine z vzdolžnimi in prečnimi rebri širine 100mm, dolžine 1,00m, razred obremenitve B125 (kot npr. ACO rešetka vzdolžna, profilna SW 8mm ali enakovredno); upoštevati vse potrebne materiale in delo:</t>
  </si>
  <si>
    <t>TUJE STORITVE</t>
  </si>
  <si>
    <t>TUJE STORITVE SKUPAJ</t>
  </si>
  <si>
    <t>VZDRŽEVALNA DELA / IZVEDBENI NAČRT</t>
  </si>
  <si>
    <t>POPIS DEL Z OCENO STROŠKOV</t>
  </si>
  <si>
    <t>Ureditev drenažnega zasipa drenažnega jarka ob poteh iz zrnate kamnine – TD16/32 prereza 0,16m2.</t>
  </si>
  <si>
    <t>Rušenje z drobljencem utrjene površine in poti vključno s spodnjim ustrojem do globine 20cm; upoštevati rušenje, nakladanje, odvoz in odlaganje odvečnega materiala na stalno deponijo (do 5km).</t>
  </si>
  <si>
    <t>Demontaža in odstranitev obstoječe panelne ograje višine do 2,00m vključno s temelji, skladiščenje v območju gradbišča za ponovno uporabo; upoštevati demontažo, nakladanje in skladiščenje.</t>
  </si>
  <si>
    <t>Dobava, transport in vgrajevanje potrebnih materialov za izdelavo širitve poti ob lokalu tlakovane s pranimi ploščami; upoštevati vsa potrebna dela, materiale in transporte:</t>
  </si>
  <si>
    <t>prane plošče (enake kot obstoječe); odporne na prodor vode, odporne na zmrzal in sol, odporne proti obrabi; polaganje v enakem vzorcu kot obstoječe prane plošče; stiki zapolnjeni s kremenčevim peskom 0,2-2mm,</t>
  </si>
  <si>
    <t>travne rešetke iz HDPE/PE mase debeline 5cm v črni barvi z nosilnostjo 400t/m2 npr. Stella Green travne rešetke ali enakovredno napolnjene s humusno zemljo,</t>
  </si>
  <si>
    <t>Dobava, transport in montaža mreže za tenis za zunanja igrišča vključno s sredinskim trakom za napenjanje; mreža iz PE vrvi debeline vsaj 3mm z vgrajeno jekleno vrvjo za pripenjanje in z ojačanimi robovi; mreža mora biti v skladu s teniškimi standardi; trpežna in odporna na vremenske razmere; upoštevati vse potrebne materiale in delo.</t>
  </si>
  <si>
    <t>Dobava, transport in montaža prefabriciranih golov za rokomet ali mali nogomet za zunanja igrišča za namestitev pod ograjo; ogrodje in prečke iz kovine, dimenzije 3x2x1m za zunanja športna igrišča vključno z mrežo; montaža po navodilih proizvajalca; upoštevati vse potrebne materiale in delo.</t>
  </si>
  <si>
    <t>za izvedbo zasaditve je predvidena uporaba 60% rodovitne prsti iz odriva; pred uporabo je potrebno preverit, da je prst kvalitetna in ustreza zakonskim zahtevam!</t>
  </si>
  <si>
    <t>izvajalec zasaditve mora zagotoviti oskrbo trate in rastlin od dneva posaditve do tehničnega pregleda objekta, (vendar ne dalj kot eno vegetacijsko dobo),</t>
  </si>
  <si>
    <t>rodovitna prst v debelini 2cm,</t>
  </si>
  <si>
    <t>Dobava, transport in montaža ograje večnamenskega igrišča sestavljene iz odbojne bande nameščene na stebre ograje višine 1,00m ter panelne žične ograje z nosilnimi stebri; upoštevati vse potrebne materiale in delo:</t>
  </si>
  <si>
    <t>dvokrilna vrata z odbojno bando višine 2,00m, svetle širine 2,50m nameščena na nosilne stebre mrežne ograje (zajeti v postavki mrežne ograje); vrata iz kovinskega okvirja s polnilom iz tridimenzionalnih panelov kot npr. vrata panelna s polnilom iz tridimenzionalnih panelov iz jeklenih žic 5/5, Ograje Kočevar ali enakovredno prašno barvana v barvi RAL 7040 z nameščeno odbojno bando (opis v zgornji postavki); komplet vrat naj vključuje krila vrat, tečaje, kljuke s ključavnico, talna zapirala in ves potreben montažni material. Kovinski okvirji in polnilo iz panelov iz jeklenih žic 5/5 morajo biti vroče cinkani in prašno barvani v barvi RAL 7040; tečaji iz nerjaveče kovine morajo omogočati kot odpiranja vsaj 180°; na vratih na višini 1,05m nameščena tipska, kovinska kljuka po izboru projektanta s ključavnico s cilindričnim vložkom po SIST EN 1303 (sistemski ključ); talni zapah dvokrilnih vrat nameščen na neaktivnem krilu z zaklepom; vrata morajo imeti mehanizem za avtomatsko zapiranje, kljuka vrat pa mora biti takšna, da otrok ne more sam odpreti vrat.</t>
  </si>
  <si>
    <t>Ponovna namestitev ograje na stranicah za koši obstoječega košarkarskega igrišča; montaža skladiščenih odstranjenih panelov in nosilnih stebrov vključno z novimi temelji stebričkov iz betona C20/25, dimenzije po navodilih proizvajalca; upoštevati vse potrebne materiale in delo.</t>
  </si>
  <si>
    <t>Dobava, transport in vgrajevanje potrebnih materialov za izdelavo igralne površine igrišča za PADEL tlakovanega z umetno travo s kremenčevim peskom na drenažnem asfaltu; upoštevati vsa potrebna dela, materiale in transporte:</t>
  </si>
  <si>
    <t>umetna trava s kremenčevim peskov (zajeta v postavki dobave igrišča za PADEL),</t>
  </si>
  <si>
    <t>strojno vgrajevanje drenažnega asfalta PA 16 B70/100 A4 v debelini 5cm,</t>
  </si>
  <si>
    <t>strojno vgrajevanje drenažnega asfalta PA 8 B70/100 A5 v debelini 3cm,</t>
  </si>
  <si>
    <t>pri izvedbi podloge je potrebno upoštevati zahteve proizvajalca zaključnega sloja.</t>
  </si>
  <si>
    <t>OBROBE IN LOČILNI ELEMENTI</t>
  </si>
  <si>
    <t>OBROBE IN LOČILNI ELEMENTI SKUPAJ</t>
  </si>
  <si>
    <t>Dobava, transport in vgrajevanje potrebnih materialov za izdelavo armiranobetonske obrobe prereza 0,40/0,35m igrišč za PADEL; površinska obdelava glajen beton; upoštevati vsa potrebna dela, materiale in transport:</t>
  </si>
  <si>
    <t>izdelava armiranobetonske obrobe prereza 0,40/0,35m z vgrajevanjem betona C30/37 XC4/XF4/XD2 Dmax 16mm, prerez 0,14m3/m,</t>
  </si>
  <si>
    <t>površinska obdelava glajen beton,</t>
  </si>
  <si>
    <t>zmrzlinsko odporen kamniti nasipni material KNM 0-60 v debelini najmanj 15cm, Ev2 ≥ 60MN/m2,</t>
  </si>
  <si>
    <t>podložni beton C12/15 v debelini 10cm, prerez 0,06m3/m,</t>
  </si>
  <si>
    <t>dobava, rezanje in vgrajevanje srednje zahtevne armature za izdelavo temeljev (ocena 110kg/m3),</t>
  </si>
  <si>
    <t>dobava, montaža in demontaža dvostranskega opaža obrobe, opaž višine do 0,50m,</t>
  </si>
  <si>
    <t>dobava, montaža in demontaža enostranskega opaža podložnega betona, opaž višine do 0,10m.</t>
  </si>
  <si>
    <t>rezerven stekleni panel iz kaljenega stekla WPT 12mm,</t>
  </si>
  <si>
    <t>stekleni paneli (panoramski stekleni paneli na krajših stranicah brez vmesnih jeklenih nosilcev) iz kaljenega stekla WPT 12mm,</t>
  </si>
  <si>
    <t>jeklena konstrukcija Padel igrišča, ki vključuje nosilno kovinsko konstrukcijo iz vroče cinkanih in prašno barvanih v barvi RAL 7040 jeklenih profilov za montažo steklenih panelov in ograj,</t>
  </si>
  <si>
    <t>jekleni nosilni stebri za razsvetljavo (del nosilne konstrukcije, ravnih linij, štirje stebri za posamezno igrišče), vroče cinkani in prašno barvani v barvi RAL 7040,</t>
  </si>
  <si>
    <t>par stebrov mreže in tekmovalna mreža po zahtevah za igranje Padela, vroče cinkana in prašno barvana v barvi RAL 7040,</t>
  </si>
  <si>
    <t>umetna trava kot npr. Mondo STX SuperCourt Green položena na prej pripravljen ustroj in kremenčev pesek.</t>
  </si>
  <si>
    <t>Sanacija in montaža elementov rolkarskega poligona na večnamenskem igrišču; odstranitev oblog in voznih površin, sanacija kovinske podkonstrukcije, namestitev tretje plasti - podkonstrukcija v debelini 40mm, namestitev druge plasti - podkonstrukcija iz HPL debeline 6mm, namestitev nove vozne plasti iz HD HPL debeline 6mm, namestitev antigrafitnih HD HPL obrob, zapor in ograje; vključno z izvedbo ozemljitve vseh kovinskih elementov ter pridobitvijo certifikata; upoštevati vse potrebne materiale in delo. Ponudnik pripravi podrobno specifikacijo del in materialov, ki jo priloži ponudbi!</t>
  </si>
  <si>
    <t>dobavljena presejana rodovitna prst mora imeti dokazilo, da ustreza zakonskim zahtevam!</t>
  </si>
  <si>
    <t>Strojni izkop jarkov v zemljini / zrnati kamnini za izvedbo odvodnjavanja širine 0,70m, globine do 1,00m.</t>
  </si>
  <si>
    <t>Dobava, transport in vgradnja drenažnih gibkih cevi vgrajenih na planumu izkopa, premera 15cm, v globini do 1,00m (DK 150); upoštevati vse potrebne materiale in delo.</t>
  </si>
  <si>
    <t>Dobava, transport in vgradnja geotekstila za ločilno plast in ovijanje obsipa drenažnih cevi; natezna trdnost 14 do 16 kN/m2, gostote minimalno 300g/m2; vključno s preklopi in vsem potrebnim pritrdilnim materialom.</t>
  </si>
  <si>
    <t xml:space="preserve">PROJEKTANTSKI PREDRAČUN 
Z REKAPITULACIJO STROŠKOV
</t>
  </si>
  <si>
    <t>investitor:</t>
  </si>
  <si>
    <t>Mestna občina Ljubljana</t>
  </si>
  <si>
    <t>Mestni trg 1, 1000 Ljubljana</t>
  </si>
  <si>
    <t>objekt:</t>
  </si>
  <si>
    <t>Gradnja športnega parka Savsko naselje v Ljubljani</t>
  </si>
  <si>
    <t>Popis materiala in del za izvedbo gradbeno obrtniških za prestavitev vodovoda</t>
  </si>
  <si>
    <t>št.projekta:</t>
  </si>
  <si>
    <t>01-11/2021</t>
  </si>
  <si>
    <t>št.načrta:</t>
  </si>
  <si>
    <t>533/24</t>
  </si>
  <si>
    <t>1.0</t>
  </si>
  <si>
    <t>2.0</t>
  </si>
  <si>
    <t>3.0</t>
  </si>
  <si>
    <t>VOZIŠČNE KONSTRUKCIJE</t>
  </si>
  <si>
    <t>4.0</t>
  </si>
  <si>
    <t>GRADBENA IN OBRTNIŠKA DELA</t>
  </si>
  <si>
    <t>5.0</t>
  </si>
  <si>
    <t>MONTAŽNA DELA VODOVOD</t>
  </si>
  <si>
    <t>6.0</t>
  </si>
  <si>
    <t>VODOVODNI MATERIAL</t>
  </si>
  <si>
    <t>7.0</t>
  </si>
  <si>
    <t>Skupaj EUR:</t>
  </si>
  <si>
    <t>OPOMBA:</t>
  </si>
  <si>
    <t>OPOMBA: Vsa dela in materiali se morajo izvajati skladno z tehničnimi normativi proizvajalca in interni dokument JP VOKA-SNAGA d.o.o. Tehnična navodila za vodovod</t>
  </si>
  <si>
    <t>Zap. št.</t>
  </si>
  <si>
    <t>Opis</t>
  </si>
  <si>
    <t>Mera</t>
  </si>
  <si>
    <t>Količina</t>
  </si>
  <si>
    <t>Cena</t>
  </si>
  <si>
    <t>Znesek</t>
  </si>
  <si>
    <t>PREDDELA</t>
  </si>
  <si>
    <t>1.0.1</t>
  </si>
  <si>
    <t xml:space="preserve">Zakoličba osi cevovoda z zavarovanjem osi, oznako horizontalnih in vertikalnih lomov, oznako vozlišč, odcepov in zakoličba mesta povezave na obstoječi cevovod ter vris v kataster in izdelava geodetskega posnetka v elektronski obliki ter pridobitev potrdila o vrisu v kataster. Obračun po dejanskih stroških. </t>
  </si>
  <si>
    <t>m1</t>
  </si>
  <si>
    <t>1.0.2</t>
  </si>
  <si>
    <t>1.0.3</t>
  </si>
  <si>
    <t>Zakoličba obstoječih komunalnih vodov in nadzor s strani predstavnikov prizadetih komunalnih vodov pri križanju projektiranega vodovoda in prizadetih vodov. Obračun po dejanskih stroških.</t>
  </si>
  <si>
    <t>1.0.4</t>
  </si>
  <si>
    <t>Eventualno črpanje vode iz jarka v času priprave jarka in izvajanja montažnih del, kompletno z ustrezno črpalko in uporabo ustreznega el. agregata. Obračun po dejanskih stroških z dokazilom z vpisi v gradbeni dnevnik.</t>
  </si>
  <si>
    <t>1.0.5</t>
  </si>
  <si>
    <t>PREDDELA skupaj:</t>
  </si>
  <si>
    <t>2.1</t>
  </si>
  <si>
    <t>Izkopi</t>
  </si>
  <si>
    <t>2.1.1</t>
  </si>
  <si>
    <t>Strojni izkop jarkov za vodovod globine do 2,0 m v zemljini III. ktg. z nakladanjem na kamion , naklon brežin 50°.</t>
  </si>
  <si>
    <t>v gradbenih delih</t>
  </si>
  <si>
    <t>2.1.2</t>
  </si>
  <si>
    <t>Strojni izkop jarkov za kanalizacijo globine do 2,0 do 4,0 m v kamini IV. ktg. z nakladanjem na kamion, naklon brežin 50°.</t>
  </si>
  <si>
    <t>2.1.3</t>
  </si>
  <si>
    <t>Strojni izkop jarkov za kanalizacijo globine do 2,0 do 4,0 m v kamini V. ktg. z nakladanjem na kamion, naklon brežin 50°.</t>
  </si>
  <si>
    <t>2.1.4</t>
  </si>
  <si>
    <t>2.1.5</t>
  </si>
  <si>
    <t>2.2</t>
  </si>
  <si>
    <t>Planum temeljnih tal</t>
  </si>
  <si>
    <t>2.2.1</t>
  </si>
  <si>
    <t>Ročno planiranje dna kanala po projektirani niveleti s točnostjo +-3 cm. V ceni so zajeta vsa dodatna in zaščitna dela.</t>
  </si>
  <si>
    <t xml:space="preserve">2.3 </t>
  </si>
  <si>
    <t>Nasipi, zasipi, klini, posteljica in glinasti naboj</t>
  </si>
  <si>
    <t>2.3.1</t>
  </si>
  <si>
    <t>2.3.2</t>
  </si>
  <si>
    <t>Vgraditev posteljice pod cevjo iz peska frakcije 0-16 mm v debelini 10 cm s planiranjem in strojnim utrjevanjem do 97% trdnosti po standardnem Proktorjevem postopku. Natančnost izdelave posteljice je +/- 1cm.</t>
  </si>
  <si>
    <t>2.4</t>
  </si>
  <si>
    <t>Prevozi, razprostiranje in ureditev deponij materiala</t>
  </si>
  <si>
    <t>2.4.1</t>
  </si>
  <si>
    <t>ZEMELJSKA DELA skupaj:</t>
  </si>
  <si>
    <t>VOZIŠČNE KONSTRUKCIJE skupaj:</t>
  </si>
  <si>
    <t>4.0.1</t>
  </si>
  <si>
    <t>4.0.2</t>
  </si>
  <si>
    <t>/</t>
  </si>
  <si>
    <t>GRADBENA IN OBRTNIŠKA DELA skupaj:</t>
  </si>
  <si>
    <t>5.1</t>
  </si>
  <si>
    <t>Vodovod prestavitev</t>
  </si>
  <si>
    <t>5.1.1</t>
  </si>
  <si>
    <t>5.1.2</t>
  </si>
  <si>
    <t>5.1.3</t>
  </si>
  <si>
    <t>5.1.4</t>
  </si>
  <si>
    <t>Montaža fazonskih kosov na obojko in spojk po priloženih montažnih shemah, ter dokončna obdelava in zaščita spojev pred korozijo.</t>
  </si>
  <si>
    <t>5.1.5</t>
  </si>
  <si>
    <t>Dodatek za montažna dela pri izvedbi tlačnega preizkusa, dezinfekcije in izpiranju. Komplet.</t>
  </si>
  <si>
    <t>5.1.6</t>
  </si>
  <si>
    <r>
      <t>Prevezava novozgrajenega cevovoda na obstoječi priključni vodovod (</t>
    </r>
    <r>
      <rPr>
        <i/>
        <sz val="10"/>
        <rFont val="Arial Narrow"/>
        <family val="2"/>
        <charset val="238"/>
      </rPr>
      <t>Upravljavec OJVO</t>
    </r>
    <r>
      <rPr>
        <sz val="10"/>
        <rFont val="Arial Narrow"/>
        <family val="2"/>
        <charset val="238"/>
      </rPr>
      <t>).</t>
    </r>
  </si>
  <si>
    <t>5.1.7</t>
  </si>
  <si>
    <t>MONTAŽNA DELA VODOVOD skupaj:</t>
  </si>
  <si>
    <t>6.1.1</t>
  </si>
  <si>
    <t>6.1.2</t>
  </si>
  <si>
    <t>Material VODOMERNI JAŠEK</t>
  </si>
  <si>
    <t>6.1.3</t>
  </si>
  <si>
    <t>Material REVIZIJSKI JAŠEK - PITNIK</t>
  </si>
  <si>
    <t>6.1.4</t>
  </si>
  <si>
    <t>*art.: xxx - kot naprimer Titan d.o.o.</t>
  </si>
  <si>
    <t>P - pocinkano</t>
  </si>
  <si>
    <t>6.1.10</t>
  </si>
  <si>
    <t>6.1.13</t>
  </si>
  <si>
    <t>Dodatek za dobavo in uporabo začasnega vodovodnega materiala za izvedbo tlačnega preizkusa, dezinfekcije in izpiranja (zasuni, spojke, redukcijski kosi, gasilska oprema). Se uporabi večkrat. KOMPLET.
Obračun po dejanskih stroških.</t>
  </si>
  <si>
    <t>6.1.14</t>
  </si>
  <si>
    <t>VODOVODNI JAŠKI</t>
  </si>
  <si>
    <t>6.1.15</t>
  </si>
  <si>
    <t>6.1.16</t>
  </si>
  <si>
    <t>VODOVODNI MATERIAL skupaj:</t>
  </si>
  <si>
    <t>PREIZKUSI, NADZOR IN TEHNIČNA DOKUMENTACIJA</t>
  </si>
  <si>
    <t>7.1</t>
  </si>
  <si>
    <t>Preizkusi cevovoda</t>
  </si>
  <si>
    <t>7.1.1</t>
  </si>
  <si>
    <t>Tlačni preizkus položenega cevovoda skladno z določili standarda SIST EN 805:2000, vendar ne manj kot 15 bar, v najnižji točki cevovoda. Tlačni preizkus mora trajati najmanj 2 uri in je uspešen, če v tem času tlak ne pade za več kot 0,2 bar in ni nadaljnih padcev.</t>
  </si>
  <si>
    <t>7.1.2</t>
  </si>
  <si>
    <t>Dezinfekcija novo zgrajenega cevovoda, skladno s standardom SIST EN 805. Vključno s pridobitvijo ustreznega zapisnika. Upoštevana priprava z vso potrebno opremo za izvedbo.</t>
  </si>
  <si>
    <t>7.2</t>
  </si>
  <si>
    <t>Nadzor in tehnična dokumentacija</t>
  </si>
  <si>
    <t>7.2.1</t>
  </si>
  <si>
    <t>zajeto v gradbenih delih</t>
  </si>
  <si>
    <t>7.2.2</t>
  </si>
  <si>
    <t>7.2.3</t>
  </si>
  <si>
    <t>Prikazani morajo biti vsi točkovni, linijski in poligonski elementi vodovodnega omrežja.
Osnova prikaza je geodetska izmera teh elementov na terenu, ki jih je potrebno geodetsko izmeriti, v primeru, da so podzemni, pri odprtem jarku.</t>
  </si>
  <si>
    <t>7.2.4</t>
  </si>
  <si>
    <t>7.2.5</t>
  </si>
  <si>
    <t>PREIZKUSI NADZOR IN TEHNIČNA DOKUMENTACIJA  skupaj :</t>
  </si>
  <si>
    <t>strojno vgrajevanje AC8 surf B70/100 A3 v debelini 3cm,</t>
  </si>
  <si>
    <t>nevezana (mehansko stabilizirana) obrabna plast iz drobljenca 0-4mm temno / svetlo sive barve (kamnolom Verd) v debelini 4cm, mokra vgradnja,</t>
  </si>
  <si>
    <t>zmrzlinsko odporen tamponski drobljenec TD 0-32 v debelini 20cm, vgrajen v predvidenih naklonih, Ev2 ≥ 100MN/m2,</t>
  </si>
  <si>
    <t>zmrzlinsko odporen kamniti nasipni material KNM 0-60 v debelini 30cm, Ev2 ≥ 80MN/m2,</t>
  </si>
  <si>
    <t>Dobava, transport in montaža stojal za kolesa MOL, polovično stojalo dimenzije 0,55 x 0,80m; stojalo iz cevi premera 50mm iz gladko brušene nerjaveče pločevine z dodatnimi sidri za montažo v betonski temelj; vključno s točkovnimi temelji po navodilih proizvajalca; temelji morajo biti najmanj 5cm pod končnim nivojem utrjene površine; upoštevati vse potrebne materiale in delo.</t>
  </si>
  <si>
    <t>odbojna banda višine 1,00m iz HD HPL debeline 15mm v barvi po izboru projektanta z amortizacijsko gumo nameščena na nosilne stebre žične ograje enostransko po obodu igrišča in na vratih ter obojestransko na sredinski ograji; vključno z vsem pritrdilnim materialom,</t>
  </si>
  <si>
    <t>športna panelna žična ograja nad goli na stranskih straneh večnamenskega igrišča višine približno 2,00m (višina gola je 2,00m) kot npr. tridimenzionalna panelna ograja iz jeklenih žic 5/5, Ograje Kočevar ali enakovredno prašno barvana v barvi RAL 7040; ograja iz ene vrste panelov dimenzije 2,03 x 1,50m iz varjene vroče cinkane jeklene žice (vertikalne žice premera 5mm, horizontalne žice premera 5mm) prašno barvane v barvi RAL 7040, prečnega ojačitvenega nosilca ograje in vmesnega stebrička, sistema za pritrjevanje na nosilne stebričke (nosilni stebrički že zajeti v zgornji postavki),</t>
  </si>
  <si>
    <t>športna panelna žična ograja na ostalih stranskih stranicah in v sredini večnamenskega igrišča skupne višine približno 3,00m kot npr. tridimenzionalna panelna ograja iz jeklenih žic 5/5, Ograje Kočevar ali enakovredno prašno barvana v barvi RAL 7040; ograja iz dveh vrst panelov dimenzije 1,53 x 2,50m iz varjene vroče cinkane jeklene žice (vertikalne žice premera 5mm, horizontalne žice premera 5mm) prašno barvane v barvi RAL 7040, sistema za pritrjevanje na nosilne stebričke ter točkovno temeljenih vroče cinkanih, prašno barvanih v barvi RAL 7040 nosilnih stebričkov vidne višine 3,00m; vključno s temelji stebričkov iz betona C20/25, dimenzije po navodilih proizvajalca,</t>
  </si>
  <si>
    <t>športna panelna žična ograja na straneh golov večnamenskega igrišča skupne višine približno 4,00m kot npr. tridimenzionalna panelna ograja iz jeklenih žic 5/5, Ograje Kočevar ali enakovredno prašno barvana v barvi RAL 7040; ograja iz dveh vrst panelov dimenzije 2,03 x 2,50m iz varjene vroče cinkane jeklene žice (vertikalne žice premera 5mm, horizontalne žice premera 5mm) prašno barvane v barvi RAL 7040, sistema za pritrjevanje na nosilne stebričke ter točkovno temeljenih vroče cinkanih, prašno barvanih v barvi RAL 7040 nosilnih stebričkov vidne višine 4,00m; vključno s temelji stebričkov iz betona C20/25, dimenzije po navodilih proizvajalca,</t>
  </si>
  <si>
    <t>Dobava, transport in montaža oziroma vgrajevanje potrebnih materialov ali elementov za izvedbo igrišča za Padel kot npr. Taurus Šport Model Panoramic ali enakovredno; upoštevati vse potrebne materiale in delo. V ceni morajo biti zajeti naslednji elementi igrišča in njihova montaža:</t>
  </si>
  <si>
    <t>Izvedba ponikovalnega preizkusa.</t>
  </si>
  <si>
    <t>Dobava, transport in vgradnja drenažnega materiala 16-32mm ter izdelava obsipa nad drenažnimi cevmi; upoštevati vse potrebne materiale in delo.</t>
  </si>
  <si>
    <t>Izdelava direktnega priključka PVC cevi na obstoječi betonski jašek z nastavkom iz gumitesnila; upoštevati vse potrebne materiale in delo.</t>
  </si>
  <si>
    <t>Odstranitev mize za namizni tenis vključno s temelji; skladiščenje v območju gradbišča za ponovno uporabo; upoštevati demontažo, nakladanje in skladiščenje.</t>
  </si>
  <si>
    <t>Dobava, transport in izdelava betonskega jaška premera 60cm s slepim pokrovom premera 60cm z betoniranjem pete jaška z vodotesnim betonom C16/20; globine do 1,50m; upoštevati vse potrebne materiale in delo.</t>
  </si>
  <si>
    <t>Dobava, transport in vgradnja betonskih cestnih požiralnikov premera 50cm z vtokom čez LTŽ rešetko 400/400mm, nosilnost 400kN, z betoniranjem pete jaška z vodotesnim betonom C16/20, globina 1,50m; vključno z vsemi vtoki in iztoki; upoštevati vse potrebne materiale in delo.</t>
  </si>
  <si>
    <t>betonski tlakovci (enaki kot obstoječi); tlakovec trdnostnega razreda C35/45, odporen na prodor vode, odporen na zmrzal in sol, odporen proti obrabi; izdelani dvoslojno; polaganje v enakem vzorcu kot obstoječi tlakovci; stiki zapolnjeni s kremenčevim peskom 0,2-2mm,</t>
  </si>
  <si>
    <t>Dobava, transport in montaža trim naprav izdelanih v skladu z naslednjimi zahtevami:
- vsi mehanizmi so izdelani iz nerjavečega železa z dodatnim certifikatom o ustreznosti EN 1176,
- oprijemala izdelana iz nerjavečega železa z dodatnim certifikatom o ustreznosti EN 1176,
- osnovni profil naprav steber iz aluminija premera 120mm, barvan v RAL 7040 s poudarjenim elementom v barvi po izboru projektanta (barva iz standardne RAL palete),
- objemke iz aluminija, barvane skladno s serijskim programom,
- letvice (podesti, ograje) izdelane iz aluminija, profil dimenzije 60x80mm,
- ves vijačni in pritrdilni material je nerjavečega železa,
- vsaka naprava mora imeti navodila ali povezavo do navodil za varno uporabo.
Upoštevati potrebne temelje po navodilih proizvajalca ter vse potrebne materiale in delo:</t>
  </si>
  <si>
    <t>Dobava, transport in montaža para vsadnih stebrov mreže za tenis za zunanja igrišča s sistemom za vpenjanje mreže, talnimi pušami in pokrovčki za prekrivanje odprtine; oprema mora biti v skladu s teniškimi standardi; stebri morajo biti odporni na vremenske razmere; vključno s točkovnimi temelji po navodilih proizvajalca; upoštevati vse potrebne materiale in delo.</t>
  </si>
  <si>
    <t>Dobava, transport in montaža igral izdelanih v skladu z naslednjimi zahtevami:
- vsa igrala izdelana skladno z varnostno produktnim standardom SIST EN 1176 in s standardom SIST EN 1090 v razredu minimalno EXC 2,
- vsi mehanizmi so izdelani iz nerjavečega železa z dodatnim certifikatom o ustreznosti EN 1176,
- oprijemala izdelana iz nerjavečega železa z dodatnim certifikatom o ustreznosti EN 1176,
- osnovni profil naprav steber iz aluminija premera 120mm,  barvan v RAL 7040 s poudarjenim elementom v barvi po izboru projektanta (barva iz standardne RAL palete),
- objemke iz aluminija, barvane skladno s serijskim programom,
- letvice (podesti, ograje) izdelane iz aluminija, profil dimenzije 60x80mm,
- ves vijačni in pritrdilni material je nerjavečega železa.
Montaža po navodilih proizvajalca; upoštevati potrebne temelje po navodilih proizvajalca ter vse potrebne materiale in delo:</t>
  </si>
  <si>
    <t>Preizkus vodotesnosti položenih cevi po standardu SIST EN 1610.</t>
  </si>
  <si>
    <t>Dobava, transport in izdelava ponikovalnice globine 3,00m iz tipske perforirane betonske cevi notranjega premera 1,20m vključno z betonskim pokrovom s čistilno odprtino, izdelavo priključka meteorne kanalizacije, obsipom z drenažnim materialom 16-32mm brez finih frakcij do višine perforiranih cevi, plastjo geotekstila za ločilno plast (natezna trdnost 14 do 16 kN/m2, gostote minimalno 300g/m2, vključno s preklopi in vsem potrebnim pritrdilnim materialom) in nasipnega materiala; upoštevati vse potrebne materiale in delo.</t>
  </si>
  <si>
    <t>Dobava, transport in izdelava ponikovalnice globine 3,00m iz tipske perforirane betonske cevi notranjega premera 1,00m vključno z betonskim pokrovom s čistilno odprtino, izdelavo priključka meteorne kanalizacije, obsipom z drenažnim materialom brez finih frakcij do višine perforiranih cevi, plastjo geotekstila za ločilno plast (natezna trdnost 14 do 16 kN/m2, gostote minimalno 300g/m2, vključno s preklopi in vsem potrebnim pritrdilnim materialom) in nasipnega materiala; upoštevati vse potrebne materiale in delo.</t>
  </si>
  <si>
    <t>Dobava, transport in izdelava ponikovalnice globine 3,00m iz tipske perforirane betonske cevi notranjega premera 0,80m vključno z betonskim pokrovom s čistilno odprtino, izdelavo priključka meteorne kanalizacije, obsipom z drenažnim materialom brez finih frakcij do višine perforiranih cevi, plastjo geotekstila za ločilno plast (natezna trdnost 14 do 16 kN/m2, gostote minimalno 300g/m2, vključno s preklopi in vsem potrebnim pritrdilnim materialom) in nasipnega materiala; upoštevati vse potrebne materiale in delo.</t>
  </si>
  <si>
    <t>Dvig obstoječega jaška iz cementnega betona ter postavitev obstoječega LTŽ pokrova na novo niveleto; upoštevati vsa potrebna dela, materiale in transporte.</t>
  </si>
  <si>
    <t>dobava, transport in vgrajevanje potrebnih materialov za izvedbo zaključnega sloja igralne površine igrišča za PADEL je zajeta v ceni kompleta igrišča za PADEL!</t>
  </si>
  <si>
    <t>reflektorji že zajeti v popisu razsvetljave,</t>
  </si>
  <si>
    <t>Zakoličenje osi cevi in položaja jaškov ter ponikovalnic z zavarovanjem osi in oznako točk.</t>
  </si>
  <si>
    <t>Ročno planiranje dna jarka kanalizacije in ponikovalnic s točnostjo +/- 3cm po projektiranem padcu.</t>
  </si>
  <si>
    <t>Dobava, transport in vgradnja kamnitega materiala 0-8mm za izdelavo posteljice in obsipa kanalizacijskih cevi ter posteljice drenažnih cevi, s planiranjem in strojnim utrjevanjem do predpisane zbitosti; upoštevati vse potrebne materiale in delo.</t>
  </si>
  <si>
    <t>Prevoz in odlaganje odpadne zmesi zemljine in kamnine na urejenih deponijah z upoštevanjem plačila deponijske takse.</t>
  </si>
  <si>
    <r>
      <t>Dobava in vgraditev geotekstila za ločilno plast  v coni kanala, natezna trdnost nad 14 do 16 kN/m</t>
    </r>
    <r>
      <rPr>
        <vertAlign val="superscript"/>
        <sz val="10"/>
        <rFont val="Arial Narrow"/>
        <family val="2"/>
        <charset val="238"/>
      </rPr>
      <t>2</t>
    </r>
    <r>
      <rPr>
        <sz val="10"/>
        <rFont val="Arial Narrow"/>
        <family val="2"/>
        <charset val="238"/>
      </rPr>
      <t>.</t>
    </r>
  </si>
  <si>
    <t>Zaščita izkopa z ustreznim opaževanjem.</t>
  </si>
  <si>
    <t>Doplačilo za ročni izkop zemljine III. ktg. globine do 1,5 m v okolici križanj s ostalimi komunalnimi vodi.</t>
  </si>
  <si>
    <t>Porušitev in odstranitev vodovodne PE cevi s premerom 63 mm (z odvozom na komunalno deponijo).</t>
  </si>
  <si>
    <t>Postavitev gradbenih profilov na vzpostavljeno os trase cevovoda ter določitev nivoja za merjenje globine izkopa in polaganja cevovoda.</t>
  </si>
  <si>
    <t>OPOMBA: Upoštavana so preddela ki niso zajeta s preddeli nastalih z izkopi za meteorno in fekalno kanalizacijo.</t>
  </si>
  <si>
    <t>OPOMBA: Vsa dela in materiali se morajo izvajati skladno z tehničnimi normativi proizvajalca in interni dokument JP VOKA-SNAGA d.o.o. Tehnična navodila za vodovod.</t>
  </si>
  <si>
    <t>Postavitev in vgradnja novih cestnih kap (zasuni, hidranti, zračniki, navrtni zasuni).</t>
  </si>
  <si>
    <t>Dobava in vgraditev črpnega betona C30/37 za podbetoniranje vodovodnih, armatur (zasun, hidranti, zračniki).</t>
  </si>
  <si>
    <r>
      <t>Obveščanje o prekinitvah oskrbe prizadetih porabnikov v času gradnje (</t>
    </r>
    <r>
      <rPr>
        <i/>
        <sz val="10"/>
        <rFont val="Arial Narrow"/>
        <family val="2"/>
        <charset val="238"/>
      </rPr>
      <t>Upravljavec OJVO</t>
    </r>
    <r>
      <rPr>
        <sz val="10"/>
        <rFont val="Arial Narrow"/>
        <family val="2"/>
        <charset val="238"/>
      </rPr>
      <t>). KOMPLET.</t>
    </r>
  </si>
  <si>
    <t>Dobava in montaža polietilenskih cevi v kolutu vključno z raznosom in polaganjem v jarek:</t>
  </si>
  <si>
    <t>PE 100 d32,</t>
  </si>
  <si>
    <t>PE 100 d63.</t>
  </si>
  <si>
    <t>Dobava in montaža polietilenskih cevi za zaščito cevi vodovoda v kolutu vključno z raznosom in polaganjem v jarek:</t>
  </si>
  <si>
    <t>PE 100 d63,</t>
  </si>
  <si>
    <t>PE 100 d110.</t>
  </si>
  <si>
    <t>Nabava in polaganje signalnega opozorilnega traku nad cevmi.</t>
  </si>
  <si>
    <t>Polietilenske cevi za distribucijo pitne vode (EN 12201) iz materiala gostote PE 100, SDR 11 za tlačni razred PN 16 bar:</t>
  </si>
  <si>
    <t>PE 100 SDR 11 d 32,</t>
  </si>
  <si>
    <t>PE 100 SDR 11 d 63.</t>
  </si>
  <si>
    <t>Polietilenske cevi - zaščita vodovodne cevi iz materiala gostote PE 100, SDR 17 za tlačni razred PN 10 bar:</t>
  </si>
  <si>
    <t>PE 100 SDR 11 d 63,</t>
  </si>
  <si>
    <t>PE 100 SDR 11 d 110.</t>
  </si>
  <si>
    <t>Fazonski kosi s prirobnico (tlačna stopnja PN16), material nodularna litina v skladu z SIST EN 545:2010, zunanja in notranja zaščita, epoksi zaščito po postopoku kataforeze min. debeline 70 mikronov oz. po klasičnem postopku min. debeline 250 mikronov, standardni prirobični fazonski kosi imajo lahko fiksno ali vrtljivo prirobnico, kompletno s tesnilnim in spojnim materialom:</t>
  </si>
  <si>
    <t>Zobata spojka DN50,</t>
  </si>
  <si>
    <t>FF kos DN50 - L=500mm,</t>
  </si>
  <si>
    <t>zasun - kratki F4 DN50; L=150mm,</t>
  </si>
  <si>
    <t>čistilni kos DN50; L=230,</t>
  </si>
  <si>
    <t>X kos DN50/2",</t>
  </si>
  <si>
    <t>tuljava 2" - pocinkana,</t>
  </si>
  <si>
    <t>spojnica dolga z robom in protimatico 6/4” x 2”,</t>
  </si>
  <si>
    <t>nepovratni ventil 2".</t>
  </si>
  <si>
    <t>Vodomerni števec za hladno vodo navojni za vodo kot npr. SENSUS DN40 Qn 10 (Qmax 20) z omogočenim radijskim odčitavanjem, s holandcema, z nepovratnim vložkom s konzolo ter spojnim tesnilnim in pritrdilnim materialom.</t>
  </si>
  <si>
    <t>T kos DN50 - L=300mm,</t>
  </si>
  <si>
    <t>dvojna spojka red. 2"/ 1"; art.: 245 P,</t>
  </si>
  <si>
    <t>objemka red. 1"/ 3/4"; art.: 246 P,</t>
  </si>
  <si>
    <t>ventil krogelni DN20 (3/4"); KV103,</t>
  </si>
  <si>
    <t>dvojna spojka 3/4"; art.: 280 P,</t>
  </si>
  <si>
    <t>T kos 3/4"; art.: 130 P,</t>
  </si>
  <si>
    <t>gibljiva vezna cev 3/4"; L= 400mm (priključek Ž-Ž),</t>
  </si>
  <si>
    <t>ijoint Male adaptor 32 / 3/4"; code: 158 500 129.</t>
  </si>
  <si>
    <t>Elektorvarilni element za cev PE 100 SDR11 vključno z vsem potrebnim materialom:</t>
  </si>
  <si>
    <t>koleno 45st d63,</t>
  </si>
  <si>
    <t>spojka d63.</t>
  </si>
  <si>
    <t>Opozorilni trak z kovinskim vložkom, napis "POZOR VODOVOD".</t>
  </si>
  <si>
    <r>
      <t>Izdelava vodotesnega AB vodovodnega jaška (načrt št. P-24-533-10.1</t>
    </r>
    <r>
      <rPr>
        <i/>
        <sz val="10"/>
        <rFont val="Arial Narrow"/>
        <family val="2"/>
        <charset val="238"/>
      </rPr>
      <t xml:space="preserve"> </t>
    </r>
    <r>
      <rPr>
        <sz val="10"/>
        <rFont val="Arial Narrow"/>
        <family val="2"/>
        <charset val="238"/>
      </rPr>
      <t>), notranjih dimenzij do 1,4 x 1,0 m, višine do 1,7 m (svetla višina), iz AB C25/30 debeline 15 cm, komplet s podložnim betonom, armaturo, opaži, hidroizolacijo, zaščito zzXPS 3cm, inox lestvijo dolžine 1,8 m s teleskopskim podaljškom 1,0 m ter protizdrsnimi nastopnimi prečkami, preboji in vsemi pomožnimi deli:</t>
    </r>
  </si>
  <si>
    <t>vstopna odprtina 600x600mm,</t>
  </si>
  <si>
    <t>LŽ pokrov z napisom VODOVOD,</t>
  </si>
  <si>
    <t>poglobitev za iztok v tleh ali postavitev črpalke,</t>
  </si>
  <si>
    <t>obdelava vodotesnosti prebojev.</t>
  </si>
  <si>
    <t>Izdelava vodotesnega AB vodovodnega jaška (načrt št. P-24-533-10.2 ), notranjih dimenzij do 1,0 x 1,0 m, višine do1,7 m (svetla višina), iz AB C25/30 debeline 15 cm, komplet s podložnim betonom, armaturo, opaži, hidroizolacijo, zaščito z XPS 3cm, inox lestvijo dolžine 3,6 m s teleskopskim podaljškom 1,0 m ter protizdrsnimi nastopnimi prečkami, preboji in vsemi pomožnimi deli. V jašku se izvede pomožen podest za vzdrževanje opreme:</t>
  </si>
  <si>
    <t>Nadzor izkopa s strani geotehnika/geomehanika, pri vseh zahtevnejših delih izkopov, kot je izkop v bližini objektov, izkop v globinah več kot 2 m, ipd. Obračun po dejanskih stroških.</t>
  </si>
  <si>
    <t>Nadzor pri gradnji s strani ostalih pristojnih služb: elektro, PTT, plinovod, vodovod, javna razsvetljava, kanalizacija, .... Obračun po dejanskih stroških.</t>
  </si>
  <si>
    <t>Izdelava geodetskega stanja posnetka novega stanja terena in opreme.</t>
  </si>
  <si>
    <t>Izdelava projektne dokumentacija za projekt izvednih del.</t>
  </si>
  <si>
    <t>NEPREDVIDENA DELA (5%)</t>
  </si>
  <si>
    <t>Zakoličba predvidenih kabelskih tras, trasiranje (zarisovanje) (smerni kabli).</t>
  </si>
  <si>
    <t>Zakoličba obstoječih kabelskih tras, trasiranje (optika, telefon, DEM kabli, elektro, KTV, kanalizacija, ...).</t>
  </si>
  <si>
    <t>Dobava materiala in izdelava cevne kabelske kanalizacije preseka 1x iz STF cevi 110mm, izkop v zem. III. - IV. Ktg., v povozni površini, širina kanala 0,31m, globina kanala 0,81m, zaščita cevi z peskom, zasip kanala z tamponom z utrditvijo, nakladanje viška materiala in odvoz na deponijo, čiščenje trase:</t>
  </si>
  <si>
    <t>izkop strojni,</t>
  </si>
  <si>
    <t>izkop ročni,</t>
  </si>
  <si>
    <t>zasip s peskom okoli cevi,</t>
  </si>
  <si>
    <t>tamponski zasip z utrditvijo,</t>
  </si>
  <si>
    <t>cev 110,</t>
  </si>
  <si>
    <t>ozemljitveni valjanec,</t>
  </si>
  <si>
    <t>PVC distančnik,</t>
  </si>
  <si>
    <t>PVC opozorilni trak,</t>
  </si>
  <si>
    <t>odvoz odvečnega materiala na deponijo.</t>
  </si>
  <si>
    <t>Dobava materiala in izdelava cevne kabelske kanalizacije preseka 2x iz STF cevi 110mm, strojni izkop v zem. III. - IV. Ktg., v povozni površini, širina kanala 0,45m, globina kanala 0,81m, zaščita cevi z peskom, zasip kanala z tamponom z utrditvijo, nakladanje viška materiala in odvoz na deponijo, čiščenje trase:</t>
  </si>
  <si>
    <t>Dobava materiala in izdelava cevne kabelske kanalizacije preseka 4x iz STF cevi 110mm, strojni izkop v zem. III. - IV. Ktg., v povozni površini, širina kanala 0,45m, globina kanala 1,01m, zaščita cevi z peskom, zasip kanala z tamponom z utrditvijo, nakladanje viška materiala in odvoz na deponijo, čiščenje trase:</t>
  </si>
  <si>
    <t>količine za m1,</t>
  </si>
  <si>
    <t>Dobava materiala in izdelava cevne kabelske kanalizacije preseka 1x iz STF cevi 63mm, strojni izkop v zem. III. - IV. Ktg., v povozni površini, širina kanala 0,25m, globina kanala 0,81m, zaščita cevi z peskom, zasip kanala z tamponom z utrditvijo, nakladanje viška materiala in odvoz na deponijo, čiščenje trase:</t>
  </si>
  <si>
    <t>cev 63,</t>
  </si>
  <si>
    <t>Izdelava kabelskega jaška dim. BC Ø100mm, strojni izkop v zemljišču III-IV. kategorije, jašek opremljen z LTŽ pokrovom 60×60cm, 250kN z napisom ELEKTRIKA, nakladanje in odvoz materiala, čiščenje terena. Višina cevi je 1,2m.</t>
  </si>
  <si>
    <t>Izdelava gradbenih jame za polaganje tipskega betonskega temelja za PRJR, dim. 250 x 800 x 1050 mm, na pripravljeno betonsko podlago, komplet .</t>
  </si>
  <si>
    <t>Izdelava gradbenih jame za polaganje tipskega betonskega temelja za R-Drsališče, dim. 320 x 800 x 1050 mm, na pripravljeno betonsko podlago, komplet .</t>
  </si>
  <si>
    <t>Drobna gradbena dela (5%).</t>
  </si>
  <si>
    <t>Drobni in vezni matrial.</t>
  </si>
  <si>
    <t>Dobava in montaža ustrezne konzole za kandelaber za montažo treh asimetričnih reflektorjev, komplet z ustreznim pritrdilnim in montažnim materialom.</t>
  </si>
  <si>
    <t>Dobava in montaža ustrezne konzole za kandelaber za montažo dveh asimetričnih reflektorjev, komplet z ustreznim pritrdilnim in montažnim materialom.</t>
  </si>
  <si>
    <t>Električne veze PVE 5/25, ki se montirajo v kandelaber proizvajalca ELLUM-Celje ali podobno.</t>
  </si>
  <si>
    <t>Nosilec PVE omarice v kandelabru - ELLUM Celje ali podobno.</t>
  </si>
  <si>
    <t>Cevne varovalke tipa T - TRAGE - ELLUM Celje ali podobno.</t>
  </si>
  <si>
    <t>Dobava in montaža razvodne omarice IP55 za montažo na 10 m drog, komplet z inštalacijskimi odklopniki (4 kosi C16A) z uvodnicami in sponkami, drobnim in veznim materialom.</t>
  </si>
  <si>
    <t>Dobava in montaža  N/O doza Obo Bettermann T 350 pravokotno 285mm 201mm 120mm PVC SI IP66, komplet z uvodnicami  in sponkami.</t>
  </si>
  <si>
    <t>Senzor za zunanjo montažo za pritrditev na kandelaber kot tip: Staniel HBS 300-WL; IP65, doseg 18m; višina montaže do 6m.</t>
  </si>
  <si>
    <t>tipkalo,</t>
  </si>
  <si>
    <t>montaža v obstoječem objektu - režijske ure.</t>
  </si>
  <si>
    <t>Drobni in vezni material.</t>
  </si>
  <si>
    <t>NA2XY-J 4x16+1,5 mm²,</t>
  </si>
  <si>
    <t>FG160R16 5x25 mm²,</t>
  </si>
  <si>
    <t>FG160R16 5x10 mm²,</t>
  </si>
  <si>
    <t>FG160R16 5x6 mm².</t>
  </si>
  <si>
    <t>Polaganje kabla v cev kabelske kanalizacije:</t>
  </si>
  <si>
    <t>NYY-J 3 x 1,5 mm2,</t>
  </si>
  <si>
    <t>NYY-J 3 x 2,5 mm2,</t>
  </si>
  <si>
    <t>H07V-K 1 x 6 mm2,</t>
  </si>
  <si>
    <t>H07V-K 1 x 10 mm2,</t>
  </si>
  <si>
    <t>H07V-K 1 x 16 mm2.</t>
  </si>
  <si>
    <t>do 16 mm2  Al,</t>
  </si>
  <si>
    <t>od 6 do 10 mm2,</t>
  </si>
  <si>
    <t>od 1,5 do 2,5 mm2.</t>
  </si>
  <si>
    <t>Dobava in montaža kabelskih čevljev:</t>
  </si>
  <si>
    <t>AlCu 10mm2,</t>
  </si>
  <si>
    <t>AlCu 16mm2.</t>
  </si>
  <si>
    <t>Dobava in montaža kabelske spojke:</t>
  </si>
  <si>
    <t>Drobni in vezni material (spojke, sponke, rychem spoji, …, komplet z vgradnjo).</t>
  </si>
  <si>
    <t>ključavnica tip KO 10 - cilindrična,</t>
  </si>
  <si>
    <t>zaščitno stikalo na dif. tok EFI-4 63A/30 mA,</t>
  </si>
  <si>
    <t>instalacijski odklopnik C16/3, 3p, 16A,</t>
  </si>
  <si>
    <t>instalacijski odklopnik C16/1, 1p, 16A,</t>
  </si>
  <si>
    <t>instalacijski odklopnik C10/1, 1p, 16A,</t>
  </si>
  <si>
    <t>preklopno stikalo R-0-A, 10A,</t>
  </si>
  <si>
    <t>varovalčni ločilnik TYTAN II komplet t z vložki,</t>
  </si>
  <si>
    <t>impulzni rele oz. stikalo 16A/230V,</t>
  </si>
  <si>
    <t>3 polni kontaktor MC-18b 4P,</t>
  </si>
  <si>
    <t>1 polni inštalacijski kontaktor R20-20,</t>
  </si>
  <si>
    <t>Astro ura,</t>
  </si>
  <si>
    <t>Ura Digi Schrack,</t>
  </si>
  <si>
    <t>Oprema za daljinski vklop in nadzor.</t>
  </si>
  <si>
    <t>NADZOR IN KRMILJENJE</t>
  </si>
  <si>
    <t>Dobava in vgradnja nadzorno/krmilnega modula (NKM) v posamezno svetilko JR,</t>
  </si>
  <si>
    <t>Dobava in montaža GSM modula,</t>
  </si>
  <si>
    <t>Izdelava vezalne sheme za krmilni del,</t>
  </si>
  <si>
    <t xml:space="preserve">     droben, vezni in spojni material.</t>
  </si>
  <si>
    <t>Prestavitev obstoječega el. razdelilca R-Drsališče na novo lokacijo - poliestrska omarica (dimenzije el. razdelilca cca.: 800x1200x320 mm) na poliestrskem podstavku, komplet z izklopom napajalnega kabla in prestavitvijo na novo lokacijo.</t>
  </si>
  <si>
    <t>Valjanec Fe-Zn 25x4mm, za povezavo kandelabrov, položen v zemljo nad napajalnim kablom, pri prečkanju ceste pod asfaltiranimi površinami pa nad cevjo v kateri je napajalni kabel, komplet.</t>
  </si>
  <si>
    <t>Ploščica za spoj valjanca na kandelaber ali konstrukcijo dimenzij 120 x 25 x 6 mm  in zaščita z antikorozijskim premazom.</t>
  </si>
  <si>
    <t>Izvedba raznih spojeh, komplet z ustreznimi objemkami in vijaki (ograje, kovinski deli,…) - ( križni, vijačni, ….).</t>
  </si>
  <si>
    <t>Montažni material in oprema, komplet.
(nakladanje, razkladanje, prevozi)</t>
  </si>
  <si>
    <t>Mivka in gradbeni material.
(nakladanje, razkladanje, prevozi)</t>
  </si>
  <si>
    <t>Razvoz, raznos materiala po delovišču.</t>
  </si>
  <si>
    <t>Snemanje trase kablovoda in vris v kataster.</t>
  </si>
  <si>
    <t>*osvetljenosti, svetlosti,</t>
  </si>
  <si>
    <t>*galvanskih stikov, ozemljitve in izol. upornosti.</t>
  </si>
  <si>
    <t>Pregled in preizkus zunanje razsvetljave.</t>
  </si>
  <si>
    <r>
      <rPr>
        <b/>
        <sz val="10"/>
        <rFont val="Arial Narrow"/>
        <family val="2"/>
        <charset val="238"/>
      </rPr>
      <t>R1:</t>
    </r>
    <r>
      <rPr>
        <sz val="10"/>
        <rFont val="Arial Narrow"/>
        <family val="2"/>
        <charset val="238"/>
      </rPr>
      <t xml:space="preserve"> Asimetrični žaromet, primarno usmerjanje svetlobe leča, material: umetna masa, material: varnostno kaljeno steklo (ESG), prozoren material, porazdelitev svetilnosti: PL32, izstop svetlobe: direktno sevajoče, primarna svetlobna karakteristika: asimetrično, način montaže: nadgradna montaža, LED High Power LED, nazivni svetlobni tok: 70.000 lm, barva svetlobe: 740, barvna temperatura: 4000K, izkoristek: 136lm/W; predstikalna naprava: EVG (on/off), v kompletu:priključna sponka, 5-polna, priklop na omrežje: 220..240V, AC, 50/60Hz, nazivna moč: 510W, material: aluminij tlačno ulito, prašno premazano, v aluminijsko sivi barvi (RAL 7040),dimenzije 100 x 656 x 880 mmmm, streme, material: jeklena pločevina, prašno premazano, v aluminijsko sivi barvi (RAL 7040), zaščitna stopnja (celota): IP66, zaščitni razred (celota): zaščitni razred I (RI - zaščitna ozemljitev), certifikacijski znak: CE, odpornost na udarce: IK08, dopustna okoliška temperatura za zunanja območja uporabe: -40..+50°C; kot tip: Philips ClearFlood Large; BVP651 LED800-4S/740 PSU DX60 ALU.</t>
    </r>
  </si>
  <si>
    <r>
      <rPr>
        <b/>
        <sz val="10"/>
        <rFont val="Arial Narrow"/>
        <family val="2"/>
        <charset val="238"/>
      </rPr>
      <t>R2:</t>
    </r>
    <r>
      <rPr>
        <sz val="10"/>
        <rFont val="Arial Narrow"/>
        <family val="2"/>
        <charset val="238"/>
      </rPr>
      <t xml:space="preserve"> Asimetrični žaromet, primarno usmerjanje svetlobe leča, material: umetna masa, material: varnostno kaljeno steklo (ESG), prozoren material, porazdelitev svetilnosti: PL32, izstop svetlobe: direktno sevajoče, primarna svetlobna karakteristika: asimetrično, način montaže: nadgradna montaža, LED High Power LED, nazivni svetlobni tok: 28.000 lm, barva svetlobe: 740, barvna temperatura: 4000K, predstikalna naprava: EVG (on/off), v kompletu:priključna sponka, 5-polna, priklop na omrežje: 220..240V, AC, 50/60Hz, nazivna moč: 192W, material: aluminij tlačno ulito, prašno premazano, v aluminijsko sivi barvi (RAL 7040), dimenzije: 95 x 580 x 562 mm, streme, material: jeklena pločevina, prašno premazano, v aluminijsko sivi barvi (RAL 7040), zaščitna stopnja (celota): IP66, zaščitni razred (celota): zaščitni razred I (RI - zaščitna ozemljitev), certifikacijski znak: CE, odpornost na udarce: IK08, dopustna okoliška temperatura za zunanja območja uporabe: -40..+50°C; kot tip: Philips ClearFlood; BVP650 LED320-4S/740 PSU OFA52 ALU.</t>
    </r>
  </si>
  <si>
    <r>
      <rPr>
        <b/>
        <sz val="10"/>
        <rFont val="Arial Narrow"/>
        <family val="2"/>
        <charset val="238"/>
      </rPr>
      <t>S2:</t>
    </r>
    <r>
      <rPr>
        <sz val="10"/>
        <rFont val="Arial Narrow"/>
        <family val="2"/>
        <charset val="238"/>
      </rPr>
      <t xml:space="preserve"> Modularna cestna svetilka za kandelaber, primarno usmerjanje svetlobe leča, material: PMMA, primarni svetlobnotehnični pokrov: pokrov, material: varnostno kaljeno steklo (ESG), prozoren material, porazdelitev svetilnosti: P1.0a, izstop svetlobe: direktno sevajoče, primarna svetlobna karakteristika: asimetrično, način montaže: nastavek, nastavek, LED High Power LED, nazivni svetlobni tok: 3600 lm, barva svetlobe: 730, barvna temperatura: 3000K,, življenjska doba 100.000h (L97/B10) predstikalna naprava: EVG-z možnostjo zatemnjevanja, upravljanje: fleksibilno parametriranje svetlobnega toka, časovno-odvisno upravljanje svetlobnega toka, nadzor in zagotavljanje konstantnega svetlobnega toka, termična zaščita, priklop na omrežje: 220..240V, AC, 50/60Hz, začetek obratovalne dobe: 25W,  ohišje svetilke brez hladilnih reber, material: aluminij tlačno ulito, prašno premazano,  zaščitna stopnja (celota): IP66,zaščitni razred (celota): zaščitni razred II (RII - zaščitno izoliranje), certifikacijski znak: CE, ENEC, VDE, odpornost na udarce: IK09, dopustna okoliška temperatura za zunanja območja uporabe: -40..+50°C; kot tip: Philips Luma gen2 - nano; BGP702 LED40-4S/740 DM10 GF SRT SRB 60/7.</t>
    </r>
  </si>
  <si>
    <r>
      <t xml:space="preserve">Dobava in montaža kovinskega kandelabra, vroče cinkan višine </t>
    </r>
    <r>
      <rPr>
        <b/>
        <sz val="10"/>
        <rFont val="Arial Narrow"/>
        <family val="2"/>
        <charset val="238"/>
      </rPr>
      <t>10 m</t>
    </r>
    <r>
      <rPr>
        <sz val="10"/>
        <rFont val="Arial Narrow"/>
        <family val="2"/>
        <charset val="238"/>
      </rPr>
      <t xml:space="preserve"> nad nivojem terena barvan z barvo RAL 7040; vetrna cona 1 (obvezna priložtev certifikata o ustreznosti).</t>
    </r>
  </si>
  <si>
    <r>
      <t xml:space="preserve">Dobava in montaža kovinskega kandelabra, vroče cinkan višine </t>
    </r>
    <r>
      <rPr>
        <b/>
        <sz val="10"/>
        <rFont val="Arial Narrow"/>
        <family val="2"/>
        <charset val="238"/>
      </rPr>
      <t>6 m</t>
    </r>
    <r>
      <rPr>
        <sz val="10"/>
        <rFont val="Arial Narrow"/>
        <family val="2"/>
        <charset val="238"/>
      </rPr>
      <t xml:space="preserve"> nad nivojem terena, barvan z barvo RAL 7040; vetrna cona 1 (obvezna priložtev certifikata o ustreznosti).</t>
    </r>
  </si>
  <si>
    <r>
      <t>Krmilna naprava, kpl. z montažo in oži</t>
    </r>
    <r>
      <rPr>
        <sz val="10"/>
        <color indexed="8"/>
        <rFont val="Arial Narrow"/>
        <family val="2"/>
        <charset val="238"/>
      </rPr>
      <t>čenjem v prižigališču JR:</t>
    </r>
  </si>
  <si>
    <r>
      <t>Dograditev nadzornega ra</t>
    </r>
    <r>
      <rPr>
        <sz val="10"/>
        <color indexed="8"/>
        <rFont val="Arial Narrow"/>
        <family val="2"/>
        <charset val="238"/>
      </rPr>
      <t>čunalniškega programa SCADA za daljinski nadzor razsvetljave - dograditev obstoječega programa za nadzor razsvetljave MOL,</t>
    </r>
  </si>
  <si>
    <r>
      <t>Dograditev nadzornega ra</t>
    </r>
    <r>
      <rPr>
        <sz val="10"/>
        <color indexed="8"/>
        <rFont val="Arial Narrow"/>
        <family val="2"/>
        <charset val="238"/>
      </rPr>
      <t>čunalniškega programa SCADA za daljinski nadzor razsvetljave - implemetacija prometnih podatkov na obravnavanem območju,</t>
    </r>
  </si>
  <si>
    <r>
      <t>Dograditev nadzornega ra</t>
    </r>
    <r>
      <rPr>
        <sz val="10"/>
        <color indexed="8"/>
        <rFont val="Arial Narrow"/>
        <family val="2"/>
        <charset val="238"/>
      </rPr>
      <t>čunalniškega programa SCADA za daljinski nadzor razsvetljave - implemetacija vremenskih podatkov na obravnavanem območju,</t>
    </r>
  </si>
  <si>
    <r>
      <t>Dograditev aplikacijske programske opreme (izdelava ekranske slike v sklopu nadzora in krmiljenja drugih objektov, dinamizacija ekranske slike, izdelava komunikacijskih protokolov za prenos podatkov iz prižigališ</t>
    </r>
    <r>
      <rPr>
        <sz val="10"/>
        <color indexed="8"/>
        <rFont val="Arial Narrow"/>
        <family val="2"/>
        <charset val="238"/>
      </rPr>
      <t>č v bazo podatkov, dodelava baze podatkov v sklopu nadzora, preizkus v razvojnem okolju in na terenu),</t>
    </r>
  </si>
  <si>
    <r>
      <t>Dobava in vgradnja segmentnega krmilnika - lokalne postaje (LP) v prižigališ</t>
    </r>
    <r>
      <rPr>
        <sz val="10"/>
        <color indexed="8"/>
        <rFont val="Arial Narrow"/>
        <family val="2"/>
        <charset val="238"/>
      </rPr>
      <t>če JR,</t>
    </r>
  </si>
  <si>
    <t>3 NAČRT S PODROČJA ELEKTROTEHNIKE / 3/1 Zunanja razsvetljava</t>
  </si>
  <si>
    <t>NAČRT S PODROČJA STROJNIŠTVA</t>
  </si>
  <si>
    <t>NAČRT S PODROČJA ELEKTROTEHNIKE / ZUNANJA RAZSVETLJAVA</t>
  </si>
  <si>
    <t>NAČRT S PODROČJA ELEKTROTEHNIKE / NN PRIKLJUČEK</t>
  </si>
  <si>
    <t>SKUPAJ A+B+C+D</t>
  </si>
  <si>
    <t>Opis postavke</t>
  </si>
  <si>
    <t>ME</t>
  </si>
  <si>
    <t>Cena/EM</t>
  </si>
  <si>
    <t>Znesek v EUR</t>
  </si>
  <si>
    <t>Gradbena dela EKK</t>
  </si>
  <si>
    <t>Elektromontažna dela</t>
  </si>
  <si>
    <t>Dobava in montaža kabelskih končnikov:</t>
  </si>
  <si>
    <t>%</t>
  </si>
  <si>
    <t>Nadzor po Gradbenem zakonu nad izvajanjem gradbenih in elektromontažnih del s strani Elektra Ljubljane d.d.</t>
  </si>
  <si>
    <t>Ostala dela</t>
  </si>
  <si>
    <r>
      <t xml:space="preserve">Dobava in montaža priključno merilne omare </t>
    </r>
    <r>
      <rPr>
        <b/>
        <sz val="10"/>
        <color indexed="8"/>
        <rFont val="Arial Narrow"/>
        <family val="2"/>
        <charset val="238"/>
      </rPr>
      <t>PS-KPMO</t>
    </r>
    <r>
      <rPr>
        <b/>
        <sz val="10"/>
        <color indexed="63"/>
        <rFont val="Arial Narrow"/>
        <family val="2"/>
        <charset val="238"/>
      </rPr>
      <t xml:space="preserve"> Mosderfer tip F5 1080/250; ločena na merilni in priključni del, dim 785x1077x250mm na podstavku višine 950mm; SS 950/250 z vgrajeno naslednjo opremo in kompletno ožičeno (glej načrt omarice in enopolno vezalno shemo):</t>
    </r>
  </si>
  <si>
    <t>Zakoličba trase, jaškov, ozemljitev in ostalih obstoječih komunalnih vodov na področju gradnje na osnovi podatkov iz zakoličbenega načrta.</t>
  </si>
  <si>
    <t>Strojni in ročni izkop v terenu III.ktg, izdelava betonskega temelja za prostostoječo omarico dimenzije 1,0 (oz.2,0)×0,7m v globini 0,6m, dobava in izdelava podložnega betona debeline 20cm (glej prilogo), zasip kabelske omarice z komprimiranjem.</t>
  </si>
  <si>
    <t>Odstranitev robnikov, razrez asfalta debeline 8cm širine 40cm komplet z odvozom na deponijo in ponovno asfaltiranje ter postavitev robnikov po zaključku del.</t>
  </si>
  <si>
    <r>
      <t xml:space="preserve">Dobava materiala in izdelava cevne kabelske kanalizacije preseka </t>
    </r>
    <r>
      <rPr>
        <b/>
        <sz val="10"/>
        <rFont val="Arial Narrow"/>
        <family val="2"/>
        <charset val="238"/>
      </rPr>
      <t>1x1 iz PVC cevi 125mm</t>
    </r>
    <r>
      <rPr>
        <sz val="10"/>
        <rFont val="Arial Narrow"/>
        <family val="2"/>
        <charset val="238"/>
      </rPr>
      <t>, izkop v zem. III. - IV. Ktg., širina kanala 0,32m,  globina    globina kanala 1,01m, zaščita cevi z betonom, zasip kanala s tamponom z utrditvijo, nakladanje  viška materiala in odvoz na deponijo, čiščenje:</t>
    </r>
  </si>
  <si>
    <r>
      <t xml:space="preserve"> - položitev </t>
    </r>
    <r>
      <rPr>
        <b/>
        <sz val="10"/>
        <rFont val="Arial Narrow"/>
        <family val="2"/>
        <charset val="238"/>
      </rPr>
      <t>1 x 1x PVC fi 125 mm</t>
    </r>
    <r>
      <rPr>
        <sz val="10"/>
        <rFont val="Arial Narrow"/>
        <family val="2"/>
        <charset val="238"/>
      </rPr>
      <t>.</t>
    </r>
  </si>
  <si>
    <t>Dobava in položitev ozemljitvenega valjanca Fe/Zn 25x4 mm v izkopani jarek ter povezovanje valjanca s križnimi sponkami.</t>
  </si>
  <si>
    <t>Dobava križnih sponk za ozemljitveni valjanec, montaža sponk in zaščita z bitumnom.</t>
  </si>
  <si>
    <t>Prilagoditev pri križanjih z ostalimi kom. vodi.</t>
  </si>
  <si>
    <t>Dobava materiala in vgradnja PVC uvodnic v steno kabelskega jaška, premer,125 mm.</t>
  </si>
  <si>
    <t>Izdelava geodetskega posnetka.</t>
  </si>
  <si>
    <t>Čiščenje gradbišča, odvoz materiala na deponijo.</t>
  </si>
  <si>
    <t>Stroški nadzora El-Lj. na območju gradnje EKK.</t>
  </si>
  <si>
    <t>Priprava in zavarovanje gradbišča - predvideno.</t>
  </si>
  <si>
    <t>tip NA2XY-J 4×150 +1,5 mm².</t>
  </si>
  <si>
    <r>
      <t xml:space="preserve">Dobava, razvijanje in uvlačenje </t>
    </r>
    <r>
      <rPr>
        <b/>
        <sz val="10"/>
        <color indexed="8"/>
        <rFont val="Arial Narrow"/>
        <family val="2"/>
        <charset val="238"/>
      </rPr>
      <t>novega NN kabla</t>
    </r>
    <r>
      <rPr>
        <sz val="10"/>
        <color indexed="8"/>
        <rFont val="Arial Narrow"/>
        <family val="2"/>
        <charset val="238"/>
      </rPr>
      <t xml:space="preserve"> s pomočjo motornega vitla v obstoječo in delno novo kab. kanalizacijo:</t>
    </r>
  </si>
  <si>
    <t>tip: (EPKT-0047) za kabel 1kV 4x150 mm².</t>
  </si>
  <si>
    <t>Dobava in montaža kabelskih čevljev  in priklop kablov v omarici:</t>
  </si>
  <si>
    <t>tip: AlCu 150/10mm.</t>
  </si>
  <si>
    <r>
      <t>1 kos</t>
    </r>
    <r>
      <rPr>
        <sz val="10"/>
        <rFont val="Arial Narrow"/>
        <family val="2"/>
        <charset val="238"/>
      </rPr>
      <t xml:space="preserve"> montažna plošča</t>
    </r>
    <r>
      <rPr>
        <b/>
        <sz val="10"/>
        <rFont val="Arial Narrow"/>
        <family val="2"/>
        <charset val="238"/>
      </rPr>
      <t>,</t>
    </r>
  </si>
  <si>
    <r>
      <t>3 kos</t>
    </r>
    <r>
      <rPr>
        <sz val="10"/>
        <rFont val="Arial Narrow"/>
        <family val="2"/>
        <charset val="238"/>
      </rPr>
      <t xml:space="preserve"> univerzalna števčna plošča (ETI)</t>
    </r>
    <r>
      <rPr>
        <b/>
        <sz val="10"/>
        <rFont val="Arial Narrow"/>
        <family val="2"/>
        <charset val="238"/>
      </rPr>
      <t>,</t>
    </r>
  </si>
  <si>
    <r>
      <t xml:space="preserve">2 kpl </t>
    </r>
    <r>
      <rPr>
        <sz val="10"/>
        <rFont val="Arial Narrow"/>
        <family val="2"/>
        <charset val="238"/>
      </rPr>
      <t>nosilec zbiralnic 60mm</t>
    </r>
    <r>
      <rPr>
        <b/>
        <sz val="10"/>
        <rFont val="Arial Narrow"/>
        <family val="2"/>
        <charset val="238"/>
      </rPr>
      <t>,</t>
    </r>
  </si>
  <si>
    <r>
      <t>4m</t>
    </r>
    <r>
      <rPr>
        <sz val="10"/>
        <rFont val="Arial Narrow"/>
        <family val="2"/>
        <charset val="238"/>
      </rPr>
      <t xml:space="preserve"> Cu zbiralnice 30×10mm</t>
    </r>
    <r>
      <rPr>
        <b/>
        <sz val="10"/>
        <rFont val="Arial Narrow"/>
        <family val="2"/>
        <charset val="238"/>
      </rPr>
      <t>,</t>
    </r>
  </si>
  <si>
    <r>
      <t>1 kos</t>
    </r>
    <r>
      <rPr>
        <sz val="10"/>
        <rFont val="Arial Narrow"/>
        <family val="2"/>
        <charset val="238"/>
      </rPr>
      <t xml:space="preserve"> varovalčni ločilnik NV1 (do 250A)</t>
    </r>
    <r>
      <rPr>
        <b/>
        <sz val="10"/>
        <rFont val="Arial Narrow"/>
        <family val="2"/>
        <charset val="238"/>
      </rPr>
      <t>,</t>
    </r>
  </si>
  <si>
    <r>
      <t>1 kos</t>
    </r>
    <r>
      <rPr>
        <sz val="10"/>
        <rFont val="Arial Narrow"/>
        <family val="2"/>
        <charset val="238"/>
      </rPr>
      <t xml:space="preserve"> varovalčni ločilnik vertikalni VL00/3</t>
    </r>
    <r>
      <rPr>
        <b/>
        <sz val="10"/>
        <rFont val="Arial Narrow"/>
        <family val="2"/>
        <charset val="238"/>
      </rPr>
      <t>,</t>
    </r>
  </si>
  <si>
    <r>
      <t>3 kos</t>
    </r>
    <r>
      <rPr>
        <sz val="10"/>
        <rFont val="Arial Narrow"/>
        <family val="2"/>
        <charset val="238"/>
      </rPr>
      <t xml:space="preserve"> talilni vložek NV00 100A</t>
    </r>
    <r>
      <rPr>
        <b/>
        <sz val="10"/>
        <rFont val="Arial Narrow"/>
        <family val="2"/>
        <charset val="238"/>
      </rPr>
      <t>,</t>
    </r>
  </si>
  <si>
    <r>
      <t>3 kos</t>
    </r>
    <r>
      <rPr>
        <sz val="10"/>
        <rFont val="Arial Narrow"/>
        <family val="2"/>
        <charset val="238"/>
      </rPr>
      <t xml:space="preserve"> talilni vložek NV00 50A</t>
    </r>
    <r>
      <rPr>
        <b/>
        <sz val="10"/>
        <rFont val="Arial Narrow"/>
        <family val="2"/>
        <charset val="238"/>
      </rPr>
      <t>,</t>
    </r>
  </si>
  <si>
    <r>
      <t>3 kos</t>
    </r>
    <r>
      <rPr>
        <sz val="10"/>
        <rFont val="Arial Narrow"/>
        <family val="2"/>
        <charset val="238"/>
      </rPr>
      <t xml:space="preserve"> odvodnik prenapetosti Protec B2SR; Imp=12,5kA</t>
    </r>
    <r>
      <rPr>
        <b/>
        <sz val="10"/>
        <rFont val="Arial Narrow"/>
        <family val="2"/>
        <charset val="238"/>
      </rPr>
      <t>,</t>
    </r>
  </si>
  <si>
    <r>
      <t>1 kos</t>
    </r>
    <r>
      <rPr>
        <sz val="10"/>
        <rFont val="Arial Narrow"/>
        <family val="2"/>
        <charset val="238"/>
      </rPr>
      <t xml:space="preserve"> PEN zbiralnica Cu 30x5x400mm z izolatorjema</t>
    </r>
    <r>
      <rPr>
        <b/>
        <sz val="10"/>
        <rFont val="Arial Narrow"/>
        <family val="2"/>
        <charset val="238"/>
      </rPr>
      <t>,</t>
    </r>
  </si>
  <si>
    <r>
      <t>1 kos</t>
    </r>
    <r>
      <rPr>
        <sz val="10"/>
        <rFont val="Arial Narrow"/>
        <family val="2"/>
        <charset val="238"/>
      </rPr>
      <t xml:space="preserve"> Inox tipka za montažo na vrata</t>
    </r>
    <r>
      <rPr>
        <b/>
        <sz val="10"/>
        <rFont val="Arial Narrow"/>
        <family val="2"/>
        <charset val="238"/>
      </rPr>
      <t>,</t>
    </r>
  </si>
  <si>
    <r>
      <t>3 kos</t>
    </r>
    <r>
      <rPr>
        <sz val="10"/>
        <rFont val="Arial Narrow"/>
        <family val="2"/>
        <charset val="238"/>
      </rPr>
      <t xml:space="preserve"> okno (makrolon)</t>
    </r>
    <r>
      <rPr>
        <b/>
        <sz val="10"/>
        <rFont val="Arial Narrow"/>
        <family val="2"/>
        <charset val="238"/>
      </rPr>
      <t>,</t>
    </r>
  </si>
  <si>
    <r>
      <t>1 kos</t>
    </r>
    <r>
      <rPr>
        <sz val="10"/>
        <rFont val="Arial Narrow"/>
        <family val="2"/>
        <charset val="238"/>
      </rPr>
      <t xml:space="preserve"> PVC predal A4 za sheme</t>
    </r>
    <r>
      <rPr>
        <b/>
        <sz val="10"/>
        <rFont val="Arial Narrow"/>
        <family val="2"/>
        <charset val="238"/>
      </rPr>
      <t>,</t>
    </r>
  </si>
  <si>
    <r>
      <t>1 kos</t>
    </r>
    <r>
      <rPr>
        <sz val="10"/>
        <rFont val="Arial Narrow"/>
        <family val="2"/>
        <charset val="238"/>
      </rPr>
      <t xml:space="preserve"> hitro snemljiva zaščita zbiralnic (pleksi dim. 14×50cm)</t>
    </r>
    <r>
      <rPr>
        <b/>
        <sz val="10"/>
        <rFont val="Arial Narrow"/>
        <family val="2"/>
        <charset val="238"/>
      </rPr>
      <t>,</t>
    </r>
  </si>
  <si>
    <r>
      <t>1 kos</t>
    </r>
    <r>
      <rPr>
        <sz val="10"/>
        <rFont val="Arial Narrow"/>
        <family val="2"/>
        <charset val="238"/>
      </rPr>
      <t xml:space="preserve"> prekritje oz. zaščita zbiralnic (pleksi dim. 20×30cm)</t>
    </r>
    <r>
      <rPr>
        <b/>
        <sz val="10"/>
        <rFont val="Arial Narrow"/>
        <family val="2"/>
        <charset val="238"/>
      </rPr>
      <t>,</t>
    </r>
  </si>
  <si>
    <r>
      <t>2 kos</t>
    </r>
    <r>
      <rPr>
        <sz val="10"/>
        <rFont val="Arial Narrow"/>
        <family val="2"/>
        <charset val="238"/>
      </rPr>
      <t xml:space="preserve"> tritočkovni zapah za na vrata omarice</t>
    </r>
    <r>
      <rPr>
        <b/>
        <sz val="10"/>
        <rFont val="Arial Narrow"/>
        <family val="2"/>
        <charset val="238"/>
      </rPr>
      <t>,</t>
    </r>
  </si>
  <si>
    <r>
      <t>1 kos</t>
    </r>
    <r>
      <rPr>
        <sz val="10"/>
        <rFont val="Arial Narrow"/>
        <family val="2"/>
        <charset val="238"/>
      </rPr>
      <t xml:space="preserve"> tipska ključavnica El.Ljubljana</t>
    </r>
    <r>
      <rPr>
        <b/>
        <sz val="10"/>
        <rFont val="Arial Narrow"/>
        <family val="2"/>
        <charset val="238"/>
      </rPr>
      <t>,</t>
    </r>
  </si>
  <si>
    <r>
      <t xml:space="preserve">1 kpl </t>
    </r>
    <r>
      <rPr>
        <sz val="10"/>
        <rFont val="Arial Narrow"/>
        <family val="2"/>
        <charset val="238"/>
      </rPr>
      <t>drobni material (uvodnice, kabelska objemka, kabli za notranjo povezavo,…)</t>
    </r>
    <r>
      <rPr>
        <b/>
        <sz val="10"/>
        <rFont val="Arial Narrow"/>
        <family val="2"/>
        <charset val="238"/>
      </rPr>
      <t>.</t>
    </r>
  </si>
  <si>
    <t>Ureditev merilnega mesta:</t>
  </si>
  <si>
    <r>
      <t xml:space="preserve">el. števec polindirektni; 3×230/400V </t>
    </r>
    <r>
      <rPr>
        <b/>
        <sz val="10"/>
        <rFont val="Arial Narrow"/>
        <family val="2"/>
        <charset val="238"/>
      </rPr>
      <t xml:space="preserve">ZMXi320CQU1L1D3 Landis-Gyr </t>
    </r>
    <r>
      <rPr>
        <sz val="10"/>
        <rFont val="Arial Narrow"/>
        <family val="2"/>
        <charset val="238"/>
      </rPr>
      <t>oz. v skladu s soglasjem Elektro Ljubljana.</t>
    </r>
  </si>
  <si>
    <t>Priklop novega NN priključnega kabla v NN razdelilcu TP:</t>
  </si>
  <si>
    <r>
      <t>1 kpl</t>
    </r>
    <r>
      <rPr>
        <sz val="10"/>
        <rFont val="Arial Narrow"/>
        <family val="2"/>
        <charset val="238"/>
      </rPr>
      <t xml:space="preserve"> vgradnja varovalnih vložkov 3x250A v obstoječ rezervni varovalčni ločilnik</t>
    </r>
    <r>
      <rPr>
        <b/>
        <sz val="10"/>
        <rFont val="Arial Narrow"/>
        <family val="2"/>
        <charset val="238"/>
      </rPr>
      <t>,</t>
    </r>
  </si>
  <si>
    <r>
      <t xml:space="preserve">1 kpl </t>
    </r>
    <r>
      <rPr>
        <sz val="10"/>
        <rFont val="Arial Narrow"/>
        <family val="2"/>
        <charset val="238"/>
      </rPr>
      <t>drobni material (uvodnice, kabelska objemka, kabli za notranjo povezavo,…).</t>
    </r>
  </si>
  <si>
    <t>Dobava napisnih tablic in označitev kablov (smer, presek).</t>
  </si>
  <si>
    <t>Izvedba meritev na NN kablih.</t>
  </si>
  <si>
    <t>Stikalne manipulacije na novem NN kablu.</t>
  </si>
  <si>
    <t>Izdelava tehniške dokumentacije-PID in POV.</t>
  </si>
  <si>
    <t>Vrisi v kataster in vnos v izvršilno dokumentacijo.</t>
  </si>
  <si>
    <t>Ljubljana, maj 2024</t>
  </si>
  <si>
    <t>3 NAČRT S PODROČJA ELEKTROTEHNIKE / 3 NN priključek</t>
  </si>
  <si>
    <t>Projektantski nadzor..</t>
  </si>
  <si>
    <t>Projekt izvedenih del.</t>
  </si>
  <si>
    <t>VSE SKUPAJ (brez DDV)</t>
  </si>
  <si>
    <t>SKUPAJ (brez DDV) EUR:</t>
  </si>
  <si>
    <t>Tuje storitve</t>
  </si>
  <si>
    <t>VSE SKUPAJ (BREZ DDV)</t>
  </si>
  <si>
    <t>Prevoz materiala (3 % montažnih del).</t>
  </si>
  <si>
    <t>ŠPORTNI PARK SAVSKO NASELJE - TENIS IGRIŠČA</t>
  </si>
  <si>
    <t>Rušenje z drobljencem utrjenih površin vključno s spodnjim ustrojem do globine 20cm; upoštevati rušenje, nakladanje, odvoz in odlaganje odvečnega materiala na stalno deponijo (do 5km).</t>
  </si>
  <si>
    <t>Rušenje s tenisitom utrjene površine tenis igrišča (za izvedbo temeljev ograje in kandelabrov ter robnika) vključno s spodnjim ustrojem do globine 20cm; upoštevati rušenje, nakladanje, odvoz in odlaganje odvečnega materiala na stalno deponijo (do 5km).</t>
  </si>
  <si>
    <t>Odstranitev obstoječe ograje iz žičnega pletiva višine do 3,00m, enokrilnih vrat in napenjalnih žic (stebre se ohrani in sanira); upoštevati rušenje, nakladanje, odvoz in odlaganje odvečnega materiala na stalno deponijo (do 5km).</t>
  </si>
  <si>
    <t>Odstranitev obstoječe ograje iz žičnega pletiva in napenjalnih žic (okvirje se ohrani in sanira) ob prostoru za shranjevanje tenisita; upoštevati rušenje, nakladanje, odvoz in odlaganje odvečnega materiala na stalno deponijo (do 5km).</t>
  </si>
  <si>
    <t>Odstranitev obstoječe kovinske ograje višine do 3,00m vključno s kovinskimi stebri, podporami stebrov, temelji stebrov in enokrilnimi ter dvokrilnimi vrati; upoštevati demontažo, nakladanje, odvoz in razkladanje na lokaciji, ki jo poda investitor (do 5km).</t>
  </si>
  <si>
    <t>Odstranitev vegetacije višine do 1m z izkopom korenin; upoštevati nakladanje, odvoz in odlaganje lesa, vejevja ter ostalega materiala na stalno deponijo v razdalji do 5km.</t>
  </si>
  <si>
    <t>Dobava, transport in vgrajevanje potrebnih materialov za izdelavo površin utrjenih z drobljencem; upoštevati vsa potrebna dela, materiale in transporte:</t>
  </si>
  <si>
    <t>nevezana (mehansko stabilizirana) obrabna plast iz drobljenca 0-8mm temno / svetlo sive barve (kamnolom Verd) v debelini 4cm, mokra vgradnja,</t>
  </si>
  <si>
    <t>Dobava, transport in vgrajevanje potrebnih materialov za izvedbo s tenisitom utrjene površine obstoječih tenis igrišč; upoštevati vsa potrebna dela, materiale in transporte:</t>
  </si>
  <si>
    <t>zaključni drsni sloj opečnega zdroba granulacije 0-1mm v debelini 0,5cm,</t>
  </si>
  <si>
    <t>osnovni sloj opečnega zdroba granulacije 0-3mm v debelini 5cm,</t>
  </si>
  <si>
    <t>fini zaključni peščeni sloj granulacije 0-8mm v debelini 5cm,</t>
  </si>
  <si>
    <t>izravnalni peščeni sloj granulacije 0-16mm v debelini 10cm,</t>
  </si>
  <si>
    <t>zmrzlinsko odporen tamponski drobljenec TD 0-32 v debelini 30cm, vgrajen v predvidenih naklonih, Ev2 ≥ 80MN/m2,</t>
  </si>
  <si>
    <t>Sanacija stebrov ograje, dobava, transport in montaža športne ograje okoli obstoječega tenis igrišča, severni sklop in sredinska ograja, višine približno 3,00m. Obstoječe stebre se poravna, očisti rje, protikorozijsko zaščiti s temeljno barvo in pobarva v barvo RAL 7016 (enako barvi izbranega žičnega pletiva). Na stebre se namesti novo ograjo iz žičnega pletiva kot npr. mreža pletena ograja 3000mm, okno 50x50, premer 2/3 s PVC zaščito v barvi RAL 7016, Ograje Kočevar ali enakovredno. Ograja pričvrščena na napenjalne žice premera 3,9mm v barvi RAL 7016, pričvrščene na sanirane stebre; ves dodatni material (napenjalci, pritrdilni sistem…) vroče cinkan in barvan v barvi RAL 7016 oziroma iz nerjaveče kovine; upoštevati vse potrebne materiale in delo.</t>
  </si>
  <si>
    <t>Dobava, transport in montaža športne ograje okoli obstoječega tenis igrišča, južni sklop, višine približno 3,00m kot npr. mreža pletena ograja 3000mm, okno 50x50, premer 2/3 s PVC zaščito in stebrov (nosilni, napenjalni, oporni) v barvi RAL 7016 , Ograje Kočevar ali enakovredno. Ograja pričvrščena na napenjalne žice premera 3,9mm v barvi RAL 7016, pričvrščene na nosilne (premer 48mm) in napenjalne (premer 60mm) stebre učvrščene z opornimi (premer 48mm) stebri; stebri vroče cinkani, prašno barvani v barvi RAL 7016; ves dodatni material (napenjalci, pritrdilni sistem…) vroče cinkan in barvan v barvi RAL 7016 oziroma iz nerjaveče kovine; vključno s temelji stebričkov iz betona C20/25, dimenzije po navodilih proizvajalca ograje; upoštevati vse potrebne materiale in delo.</t>
  </si>
  <si>
    <t>Sanacija kovinske konstrukcije ograje, dobava, transport in montaža ograje okoli skladišča za posip na vzhodni strani obstoječega tenis igrišča, višine približno 1,50m. Obstoječo kovinsko podkonstrukcijo in stebre nadstreška se očisti rje, protikorozijsko zaščiti s temeljno barvo in pobarva v barvo RAL 7016 (enako barvi izbranega žičnega pletiva). Na podkonstrukcijo se namesti novo ograjo iz žičnega pletiva kot npr. mreža pletena ograja 1500mm, okno 50x50, premer 2/3 s PVC zaščito v barvi RAL 7016, Ograje Kočevar ali enakovredno. Mrežno pletivo pričvrščeno na kovinsko podkonstrukcijo po navodilih proizvajalca; ves dodatni material vroče cinkan in barvan v barvi RAL 7016 oziroma iz nerjaveče kovine; upoštevati vse potrebne materiale in delo.</t>
  </si>
  <si>
    <t>dvokrilna vrata v ograji severnega sklopa, svetle širine 2,00m, višine približno 2,00m, nameščena na obstoječ in nov steber,</t>
  </si>
  <si>
    <t>enokrilna vrata v ograji južnega sklopa, svetle širine 1,00m, višine približno 2,00m,</t>
  </si>
  <si>
    <t>dvokrilna vrata v ograji južnega sklopa, svetle širine 2,00m, višine približno 2,00m.</t>
  </si>
  <si>
    <t>stroški oskrbe trate morajo biti vključeni v ceno sajenja.</t>
  </si>
  <si>
    <t>3 NAČRT S PODROČJA ELEKTROTEHNIKE / 3/1 Zunanja razsvetljava teniških igrišč</t>
  </si>
  <si>
    <t>Dobava materiala in izdelava cevne kabelske kanalizacije preseka 3x iz STF cevi 110mm, strojni izkop v zem. III. - IV. Ktg., v povozni površini, širina kanala 0,45m, globina kanala 1,01m, zaščita cevi z peskom, zasip kanala z tamponom z utrditvijo, nakladanje viška materiala in odvoz na deponijo, čiščenje trase:</t>
  </si>
  <si>
    <t>Izdelava temelja za steber zunanje razsvetljave višine 10 m - sidrna plošča (količine za izdelavo enega temelja)</t>
  </si>
  <si>
    <t>- strojni in deloma ročni izkop jame dimenzij (axbxg): 1,4 x 1,4 x 1,1 m v terenu III. do VI. ktg. (80% v terenu III. do IV. in 20% v terenu V. do VI. ktg.)</t>
  </si>
  <si>
    <r>
      <t>m</t>
    </r>
    <r>
      <rPr>
        <vertAlign val="superscript"/>
        <sz val="10"/>
        <rFont val="Arial CE"/>
        <family val="2"/>
        <charset val="238"/>
      </rPr>
      <t>3</t>
    </r>
  </si>
  <si>
    <t>- planiranje dna gradbene jame</t>
  </si>
  <si>
    <r>
      <t>m</t>
    </r>
    <r>
      <rPr>
        <vertAlign val="superscript"/>
        <sz val="10"/>
        <rFont val="Arial CE"/>
        <family val="2"/>
        <charset val="238"/>
      </rPr>
      <t>2</t>
    </r>
  </si>
  <si>
    <t>- polaganje filca</t>
  </si>
  <si>
    <r>
      <t>- izdelava podlage s podložnim betonom C12/15, prereza 0,1m</t>
    </r>
    <r>
      <rPr>
        <vertAlign val="superscript"/>
        <sz val="10"/>
        <rFont val="Arial Narrow"/>
        <family val="2"/>
        <charset val="238"/>
      </rPr>
      <t>3</t>
    </r>
    <r>
      <rPr>
        <sz val="10"/>
        <rFont val="Arial Narrow"/>
        <family val="2"/>
        <charset val="238"/>
      </rPr>
      <t>/m</t>
    </r>
    <r>
      <rPr>
        <vertAlign val="superscript"/>
        <sz val="10"/>
        <rFont val="Arial Narrow"/>
        <family val="2"/>
        <charset val="238"/>
      </rPr>
      <t>2</t>
    </r>
    <r>
      <rPr>
        <sz val="10"/>
        <rFont val="Arial Narrow"/>
        <family val="2"/>
        <charset val="238"/>
      </rPr>
      <t>, v debelini 10cm</t>
    </r>
  </si>
  <si>
    <t>- izdelava opaža sten in demontaža opaža po betoniranju</t>
  </si>
  <si>
    <t>- vgradnja aramturnega železa (mreže in palice ustreznih profilov)</t>
  </si>
  <si>
    <t>- sidrni vijak za pritrditev kandelabra na temelj, dimenzij M20 x 600 x 270 mm</t>
  </si>
  <si>
    <r>
      <t>- vgradnja betona C25/30, prereza 0,2 m</t>
    </r>
    <r>
      <rPr>
        <vertAlign val="superscript"/>
        <sz val="10"/>
        <rFont val="Arial Narrow"/>
        <family val="2"/>
        <charset val="238"/>
      </rPr>
      <t>3</t>
    </r>
    <r>
      <rPr>
        <sz val="10"/>
        <rFont val="Arial Narrow"/>
        <family val="2"/>
        <charset val="238"/>
      </rPr>
      <t>/m</t>
    </r>
    <r>
      <rPr>
        <vertAlign val="superscript"/>
        <sz val="10"/>
        <rFont val="Arial Narrow"/>
        <family val="2"/>
        <charset val="238"/>
      </rPr>
      <t>2</t>
    </r>
    <r>
      <rPr>
        <sz val="10"/>
        <rFont val="Arial Narrow"/>
        <family val="2"/>
        <charset val="238"/>
      </rPr>
      <t xml:space="preserve">, v temelj dimenzij (axbxg): 1,2x1,2x0,4 m + 0,6x0,6x0,6 m </t>
    </r>
  </si>
  <si>
    <t>- vgradnja do 3x stigmaflex cevi  f63 mm, dolžine 1,0 m, za uvod kablov v kandelaber</t>
  </si>
  <si>
    <t>- zasipnje sten okoli jaška s tamponskim gramozom in z izkopanim materialom, utrjevanje po slojih 20cm, finalno planiranje</t>
  </si>
  <si>
    <t>- zaključno dobetoniranje temelja in vrh, ki gleda iz zemlje, zalikamo v blagem nagibu</t>
  </si>
  <si>
    <t>- nakladanje in odvoz odvečnega materiala (merjeno v raščenem stanju) na deponijo oddaljeno do 20 km, vključno s stroški deponiranja</t>
  </si>
  <si>
    <t>Temelj za steber višine 10 m - sidrna plošča</t>
  </si>
  <si>
    <r>
      <rPr>
        <b/>
        <sz val="10"/>
        <rFont val="Arial Narrow"/>
        <family val="2"/>
        <charset val="238"/>
      </rPr>
      <t>R1</t>
    </r>
    <r>
      <rPr>
        <sz val="10"/>
        <rFont val="Arial Narrow"/>
        <family val="2"/>
        <charset val="238"/>
      </rPr>
      <t>: Asimetrični žaromet, primarno usmerjanje svetlobe leča, material: umetna masa, material: varnostno kaljeno steklo (ESG), prozoren material, porazdelitev svetilnosti: PL32, izstop svetlobe: direktno sevajoče, primarna svetlobna karakteristika: asimetrično, način montaže: nadgradna montaža, LED High Power LED, nazivni svetlobni tok: 70.000 lm, barva svetlobe: 740, barvna temperatura: 4000K, izkoristek: 136lm/W; predstikalna naprava: EVG (on/off), v kompletu:priključna sponka, 5-polna, priklop na omrežje: 220..240V, AC, 50/60Hz, nazivna moč: 510W, material: aluminij tlačno ulito, prašno premazano, v aluminijsko sivi barvi (RAL 7040),dimenzije 100 x 656 x 880 mmmm, streme, material: jeklena pločevina, prašno premazano, v aluminijsko sivi barvi (RAL 7040), zaščitna stopnja (celota): IP66, zaščitni razred (celota): zaščitni razred I (RI - zaščitna ozemljitev), certifikacijski znak: CE, odpornost na udarce: IK08, dopustna okoliška temperatura za zunanja območja uporabe: -40..+50°C; kot tip: Philips ClearFlood Large; BVP651 LED800-4S/740 PSU DX60 ALU,</t>
    </r>
  </si>
  <si>
    <t>Dobava in montaža kovinskega kandelabra, vroče cinkan višine 10 m nad nivojem terena barvan z barvo RAL 7040; vetrna cona 1 (obvezna priložtev certifikata o ustreznosti).</t>
  </si>
  <si>
    <t>Dobava in montaža razvodne omarice IP55 za montažo na 10 m drog, komplet z inštalacijskimi odklopniki (4 kosi C16A) z uvodnicami in sponkami, drobnim,  veznim in pritrdilnim materialom za montažo na drog.</t>
  </si>
  <si>
    <t>Stikala komplet z ustrezno dozo, montažnim in končnim okvirjem, v različnih kombinacijah (do 7 stikal skupaj) z vgrajenimi naslednjimi stikali:</t>
  </si>
  <si>
    <t>FG160R16 5x10 mm².</t>
  </si>
  <si>
    <t>H07V-K 1 x 10 mm2.</t>
  </si>
  <si>
    <t>AlCu 10mm2.</t>
  </si>
  <si>
    <t>Dodatna montaža opreme v obstoječ el. razdelilec R-ZR (prižigališče) :</t>
  </si>
  <si>
    <t>Izvedba raznih spojev, komplet z ustreznimi objemkami in vijaki (ograje, kovinski deli,…) - ( križni, vijačni, ….).</t>
  </si>
  <si>
    <t>VSE SKUPAJ z DDV</t>
  </si>
  <si>
    <t>ŠPORTNI PARK SAVSKO NASELJE IN TENIS IGRIŠČA</t>
  </si>
  <si>
    <t xml:space="preserve">Površinski odriv rodovitne prsti (ocenjena debelina sloja je 20cm) z direktnim nakladanjem, odvozom in odlaganjem izkopanega materiala v gradbiščno deponijo na razdalji 300m za uporabo pri izvedbi zemeljskih nasipov, zatravitve in zasaditve. </t>
  </si>
  <si>
    <t xml:space="preserve">Strojni izkop zemljine za izvedbo utrjenih in tlakovanih površin in sprememb reliefa z direktnim nakladanjem, odvozom in odlaganjem izkopanega materiala v gradbiščno deponijo na razdalji 250m za izdelavo nasipov in zasipov. </t>
  </si>
  <si>
    <t xml:space="preserve">Nakladanje izkopanega materiala primernega za planiranje površin in izdelavo zemeljskih nasipov na gradbiščni deponiji in dovoz do mesta vgradnje. </t>
  </si>
  <si>
    <t xml:space="preserve">Planiranje površin in izdelava zemeljskih nasipov; vgrajevanje materiala v plasteh debeline max. 30cm s sprotnim mehanskim utrjevanjem do potrebne trdnosti (Ev2 ≥ 20MN/m2). Obračun v vgrajenem stanju. </t>
  </si>
  <si>
    <t xml:space="preserve">Nakladanje odvečnega materiala na gradbiščni deponiji in odvoz odvečnega materiala na stalno deponijo (razdalja nad 10 do 15km) vključno s plačilom vseh taks. </t>
  </si>
  <si>
    <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</si>
</sst>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 #,##0.00\ &quot;€&quot;_-;\-* #,##0.00\ &quot;€&quot;_-;_-* &quot;-&quot;??\ &quot;€&quot;_-;_-@_-"/>
    <numFmt numFmtId="164" formatCode="_-* #,##0.00\ _S_I_T_-;\-* #,##0.00\ _S_I_T_-;_-* &quot;-&quot;??\ _S_I_T_-;_-@_-"/>
    <numFmt numFmtId="165" formatCode="#,##0.00\ &quot;SIT&quot;"/>
    <numFmt numFmtId="166" formatCode="#,##0.00\ [$EUR]"/>
    <numFmt numFmtId="167" formatCode="#,##0.00\ [$SIT]"/>
    <numFmt numFmtId="168" formatCode="#,##0.00\ &quot;€&quot;"/>
    <numFmt numFmtId="169" formatCode="0.0"/>
    <numFmt numFmtId="170" formatCode="#,##0.00\ _€"/>
    <numFmt numFmtId="171" formatCode="&quot;A&quot;\ 0.00"/>
  </numFmts>
  <fonts count="29">
    <font>
      <sz val="11"/>
      <name val="Swis721 Cn BT"/>
      <family val="2"/>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CE"/>
      <charset val="238"/>
    </font>
    <font>
      <sz val="11"/>
      <name val="Swis721 Cn BT"/>
      <family val="2"/>
    </font>
    <font>
      <sz val="11"/>
      <color rgb="FFFF0000"/>
      <name val="Swis721 Cn BT"/>
      <family val="2"/>
    </font>
    <font>
      <sz val="10"/>
      <name val="Arial"/>
      <family val="2"/>
      <charset val="238"/>
    </font>
    <font>
      <b/>
      <i/>
      <sz val="11"/>
      <name val="Swis721 Cn BT"/>
      <family val="2"/>
    </font>
    <font>
      <sz val="10"/>
      <name val="Arial CE"/>
      <family val="2"/>
      <charset val="238"/>
    </font>
    <font>
      <b/>
      <i/>
      <sz val="10"/>
      <name val="Arial Narrow"/>
      <family val="2"/>
      <charset val="238"/>
    </font>
    <font>
      <sz val="10"/>
      <name val="Arial Narrow"/>
      <family val="2"/>
      <charset val="238"/>
    </font>
    <font>
      <sz val="10"/>
      <color indexed="8"/>
      <name val="Arial"/>
      <family val="2"/>
      <charset val="238"/>
    </font>
    <font>
      <b/>
      <sz val="10"/>
      <name val="Arial Narrow"/>
      <family val="2"/>
      <charset val="238"/>
    </font>
    <font>
      <i/>
      <sz val="10"/>
      <name val="Arial Narrow"/>
      <family val="2"/>
      <charset val="238"/>
    </font>
    <font>
      <sz val="10"/>
      <color theme="1" tint="0.499984740745262"/>
      <name val="Arial Narrow"/>
      <family val="2"/>
      <charset val="238"/>
    </font>
    <font>
      <sz val="10"/>
      <color indexed="10"/>
      <name val="Arial Narrow"/>
      <family val="2"/>
      <charset val="238"/>
    </font>
    <font>
      <b/>
      <sz val="10"/>
      <color indexed="10"/>
      <name val="Arial Narrow"/>
      <family val="2"/>
      <charset val="238"/>
    </font>
    <font>
      <sz val="10"/>
      <name val="Arial CE"/>
      <family val="2"/>
    </font>
    <font>
      <vertAlign val="superscript"/>
      <sz val="10"/>
      <name val="Arial Narrow"/>
      <family val="2"/>
      <charset val="238"/>
    </font>
    <font>
      <sz val="10"/>
      <name val="Arial"/>
      <family val="2"/>
    </font>
    <font>
      <sz val="10"/>
      <color indexed="8"/>
      <name val="Arial Narrow"/>
      <family val="2"/>
      <charset val="238"/>
    </font>
    <font>
      <sz val="10"/>
      <color rgb="FF000000"/>
      <name val="Arial Narrow"/>
      <family val="2"/>
      <charset val="238"/>
    </font>
    <font>
      <b/>
      <sz val="10"/>
      <color indexed="8"/>
      <name val="Arial Narrow"/>
      <family val="2"/>
      <charset val="238"/>
    </font>
    <font>
      <b/>
      <sz val="10"/>
      <color indexed="63"/>
      <name val="Arial Narrow"/>
      <family val="2"/>
      <charset val="238"/>
    </font>
    <font>
      <sz val="11"/>
      <name val="Arial Narrow"/>
      <family val="2"/>
    </font>
    <font>
      <sz val="11"/>
      <name val="Arial Narrow"/>
      <family val="2"/>
      <charset val="238"/>
    </font>
    <font>
      <vertAlign val="superscript"/>
      <sz val="10"/>
      <name val="Arial CE"/>
      <family val="2"/>
      <charset val="238"/>
    </font>
    <font>
      <sz val="10"/>
      <name val="Myriad Pro"/>
      <family val="2"/>
    </font>
  </fonts>
  <fills count="9">
    <fill>
      <patternFill patternType="none"/>
    </fill>
    <fill>
      <patternFill patternType="gray125"/>
    </fill>
    <fill>
      <patternFill patternType="solid">
        <fgColor indexed="6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79998168889431442"/>
        <bgColor indexed="64"/>
      </patternFill>
    </fill>
  </fills>
  <borders count="8">
    <border>
      <left/>
      <right/>
      <top/>
      <bottom/>
      <diagonal/>
    </border>
    <border>
      <left/>
      <right/>
      <top style="medium">
        <color auto="1"/>
      </top>
      <bottom style="medium">
        <color auto="1"/>
      </bottom>
      <diagonal/>
    </border>
    <border>
      <left/>
      <right/>
      <top style="thin">
        <color auto="1"/>
      </top>
      <bottom style="thin">
        <color auto="1"/>
      </bottom>
      <diagonal/>
    </border>
    <border>
      <left/>
      <right/>
      <top/>
      <bottom style="double">
        <color indexed="64"/>
      </bottom>
      <diagonal/>
    </border>
    <border>
      <left/>
      <right/>
      <top/>
      <bottom style="thin">
        <color indexed="64"/>
      </bottom>
      <diagonal/>
    </border>
    <border>
      <left/>
      <right/>
      <top/>
      <bottom style="medium">
        <color indexed="8"/>
      </bottom>
      <diagonal/>
    </border>
    <border>
      <left/>
      <right/>
      <top style="medium">
        <color indexed="8"/>
      </top>
      <bottom/>
      <diagonal/>
    </border>
    <border>
      <left style="thin">
        <color indexed="8"/>
      </left>
      <right style="thin">
        <color indexed="8"/>
      </right>
      <top style="thin">
        <color indexed="8"/>
      </top>
      <bottom style="thin">
        <color indexed="8"/>
      </bottom>
      <diagonal/>
    </border>
  </borders>
  <cellStyleXfs count="19">
    <xf numFmtId="0" fontId="0" fillId="0" borderId="0"/>
    <xf numFmtId="164" fontId="4" fillId="0" borderId="0" applyFont="0" applyFill="0" applyBorder="0" applyAlignment="0" applyProtection="0"/>
    <xf numFmtId="0" fontId="4" fillId="0" borderId="0"/>
    <xf numFmtId="0" fontId="5" fillId="0" borderId="0">
      <alignment horizontal="left" vertical="top" wrapText="1"/>
    </xf>
    <xf numFmtId="0" fontId="6" fillId="0" borderId="0">
      <alignment horizontal="left" vertical="top" wrapText="1"/>
    </xf>
    <xf numFmtId="0" fontId="7" fillId="0" borderId="0"/>
    <xf numFmtId="166" fontId="5" fillId="3" borderId="0">
      <alignment horizontal="right" vertical="top" wrapText="1"/>
      <protection locked="0"/>
    </xf>
    <xf numFmtId="0" fontId="3" fillId="0" borderId="0"/>
    <xf numFmtId="0" fontId="2" fillId="0" borderId="0"/>
    <xf numFmtId="166" fontId="5" fillId="4" borderId="0">
      <alignment horizontal="right" vertical="top" wrapText="1"/>
      <protection locked="0"/>
    </xf>
    <xf numFmtId="0" fontId="9" fillId="0" borderId="0"/>
    <xf numFmtId="0" fontId="1" fillId="0" borderId="0"/>
    <xf numFmtId="0" fontId="1" fillId="0" borderId="0"/>
    <xf numFmtId="0" fontId="4" fillId="0" borderId="0"/>
    <xf numFmtId="0" fontId="12" fillId="0" borderId="0"/>
    <xf numFmtId="0" fontId="18" fillId="0" borderId="0"/>
    <xf numFmtId="0" fontId="7" fillId="0" borderId="0"/>
    <xf numFmtId="0" fontId="20" fillId="0" borderId="0"/>
    <xf numFmtId="0" fontId="25" fillId="0" borderId="0">
      <alignment vertical="top" wrapText="1"/>
    </xf>
  </cellStyleXfs>
  <cellXfs count="276">
    <xf numFmtId="0" fontId="0" fillId="0" borderId="0" xfId="0"/>
    <xf numFmtId="0" fontId="11" fillId="0" borderId="0" xfId="0" applyFont="1" applyAlignment="1">
      <alignment horizontal="left" vertical="top" wrapText="1"/>
    </xf>
    <xf numFmtId="1" fontId="10" fillId="0" borderId="0" xfId="0" applyNumberFormat="1" applyFont="1" applyAlignment="1">
      <alignment horizontal="center" vertical="top"/>
    </xf>
    <xf numFmtId="0" fontId="11" fillId="0" borderId="0" xfId="0" applyFont="1" applyAlignment="1">
      <alignment horizontal="center" vertical="top"/>
    </xf>
    <xf numFmtId="0" fontId="11" fillId="0" borderId="0" xfId="0" applyFont="1" applyAlignment="1">
      <alignment vertical="top"/>
    </xf>
    <xf numFmtId="4" fontId="11" fillId="0" borderId="0" xfId="0" applyNumberFormat="1" applyFont="1" applyAlignment="1">
      <alignment horizontal="right" vertical="top"/>
    </xf>
    <xf numFmtId="2" fontId="10" fillId="0" borderId="0" xfId="0" applyNumberFormat="1" applyFont="1" applyAlignment="1">
      <alignment horizontal="left" vertical="top"/>
    </xf>
    <xf numFmtId="0" fontId="13" fillId="0" borderId="0" xfId="0" applyFont="1" applyAlignment="1">
      <alignment vertical="top"/>
    </xf>
    <xf numFmtId="170" fontId="11" fillId="0" borderId="0" xfId="0" applyNumberFormat="1" applyFont="1" applyAlignment="1">
      <alignment horizontal="right" vertical="top"/>
    </xf>
    <xf numFmtId="0" fontId="10" fillId="0" borderId="0" xfId="0" applyFont="1" applyAlignment="1">
      <alignment vertical="top"/>
    </xf>
    <xf numFmtId="170" fontId="10" fillId="0" borderId="0" xfId="0" applyNumberFormat="1" applyFont="1" applyAlignment="1">
      <alignment vertical="top"/>
    </xf>
    <xf numFmtId="0" fontId="13" fillId="0" borderId="0" xfId="0" applyFont="1" applyAlignment="1">
      <alignment horizontal="left" vertical="top" wrapText="1"/>
    </xf>
    <xf numFmtId="170" fontId="13" fillId="0" borderId="0" xfId="0" applyNumberFormat="1" applyFont="1" applyAlignment="1">
      <alignment vertical="top"/>
    </xf>
    <xf numFmtId="0" fontId="11" fillId="0" borderId="0" xfId="0" applyFont="1" applyAlignment="1">
      <alignment horizontal="left" vertical="top"/>
    </xf>
    <xf numFmtId="170" fontId="13" fillId="0" borderId="0" xfId="0" applyNumberFormat="1" applyFont="1" applyAlignment="1">
      <alignment horizontal="left" vertical="top" wrapText="1"/>
    </xf>
    <xf numFmtId="2" fontId="10" fillId="5" borderId="0" xfId="0" applyNumberFormat="1" applyFont="1" applyFill="1" applyAlignment="1">
      <alignment horizontal="left" vertical="top"/>
    </xf>
    <xf numFmtId="0" fontId="11" fillId="5" borderId="0" xfId="0" applyFont="1" applyFill="1" applyAlignment="1">
      <alignment horizontal="left" vertical="top"/>
    </xf>
    <xf numFmtId="0" fontId="13" fillId="5" borderId="0" xfId="0" applyFont="1" applyFill="1" applyAlignment="1">
      <alignment horizontal="left" vertical="top" wrapText="1"/>
    </xf>
    <xf numFmtId="170" fontId="13" fillId="5" borderId="0" xfId="0" applyNumberFormat="1" applyFont="1" applyFill="1" applyAlignment="1">
      <alignment horizontal="left" vertical="top" wrapText="1"/>
    </xf>
    <xf numFmtId="168" fontId="13" fillId="0" borderId="0" xfId="0" applyNumberFormat="1" applyFont="1" applyAlignment="1">
      <alignment horizontal="right" vertical="top"/>
    </xf>
    <xf numFmtId="168" fontId="11" fillId="0" borderId="0" xfId="0" applyNumberFormat="1" applyFont="1" applyAlignment="1">
      <alignment horizontal="right" vertical="top"/>
    </xf>
    <xf numFmtId="2" fontId="10" fillId="3" borderId="0" xfId="0" applyNumberFormat="1" applyFont="1" applyFill="1" applyAlignment="1">
      <alignment horizontal="left" vertical="top"/>
    </xf>
    <xf numFmtId="0" fontId="13" fillId="3" borderId="0" xfId="0" applyFont="1" applyFill="1" applyAlignment="1">
      <alignment vertical="top"/>
    </xf>
    <xf numFmtId="4" fontId="11" fillId="3" borderId="0" xfId="0" applyNumberFormat="1" applyFont="1" applyFill="1" applyAlignment="1">
      <alignment horizontal="right" vertical="top"/>
    </xf>
    <xf numFmtId="170" fontId="11" fillId="3" borderId="0" xfId="0" applyNumberFormat="1" applyFont="1" applyFill="1" applyAlignment="1">
      <alignment horizontal="right" vertical="top"/>
    </xf>
    <xf numFmtId="168" fontId="13" fillId="3" borderId="0" xfId="0" applyNumberFormat="1" applyFont="1" applyFill="1" applyAlignment="1">
      <alignment horizontal="right" vertical="top"/>
    </xf>
    <xf numFmtId="0" fontId="13" fillId="0" borderId="0" xfId="0" applyFont="1" applyAlignment="1">
      <alignment vertical="top" wrapText="1"/>
    </xf>
    <xf numFmtId="1" fontId="10" fillId="0" borderId="0" xfId="0" applyNumberFormat="1" applyFont="1" applyAlignment="1">
      <alignment horizontal="right" vertical="top"/>
    </xf>
    <xf numFmtId="168" fontId="11" fillId="0" borderId="0" xfId="6" applyNumberFormat="1" applyFont="1" applyFill="1" applyProtection="1">
      <alignment horizontal="right" vertical="top" wrapText="1"/>
    </xf>
    <xf numFmtId="4" fontId="11" fillId="7" borderId="0" xfId="15" applyNumberFormat="1" applyFont="1" applyFill="1" applyAlignment="1" applyProtection="1">
      <alignment horizontal="right" vertical="top" wrapText="1"/>
      <protection locked="0"/>
    </xf>
    <xf numFmtId="4" fontId="11" fillId="7" borderId="4" xfId="15" applyNumberFormat="1" applyFont="1" applyFill="1" applyBorder="1" applyAlignment="1" applyProtection="1">
      <alignment horizontal="right" vertical="top" wrapText="1"/>
      <protection locked="0"/>
    </xf>
    <xf numFmtId="4" fontId="11" fillId="7" borderId="4" xfId="15" applyNumberFormat="1" applyFont="1" applyFill="1" applyBorder="1" applyAlignment="1" applyProtection="1">
      <alignment horizontal="center" vertical="top" wrapText="1"/>
      <protection locked="0"/>
    </xf>
    <xf numFmtId="4" fontId="11" fillId="0" borderId="0" xfId="1" applyNumberFormat="1" applyFont="1" applyBorder="1" applyAlignment="1" applyProtection="1">
      <alignment horizontal="right" vertical="top"/>
    </xf>
    <xf numFmtId="4" fontId="13" fillId="0" borderId="0" xfId="1" applyNumberFormat="1" applyFont="1" applyBorder="1" applyAlignment="1" applyProtection="1">
      <alignment horizontal="right" vertical="top"/>
    </xf>
    <xf numFmtId="4" fontId="13" fillId="0" borderId="3" xfId="1" applyNumberFormat="1" applyFont="1" applyBorder="1" applyAlignment="1" applyProtection="1">
      <alignment horizontal="right" vertical="top"/>
    </xf>
    <xf numFmtId="4" fontId="16" fillId="0" borderId="0" xfId="1" applyNumberFormat="1" applyFont="1" applyBorder="1" applyAlignment="1" applyProtection="1">
      <alignment horizontal="right" vertical="top"/>
    </xf>
    <xf numFmtId="4" fontId="11" fillId="0" borderId="0" xfId="1" applyNumberFormat="1" applyFont="1" applyBorder="1" applyAlignment="1" applyProtection="1">
      <alignment horizontal="center" vertical="top"/>
    </xf>
    <xf numFmtId="4" fontId="11" fillId="0" borderId="4" xfId="1" applyNumberFormat="1" applyFont="1" applyBorder="1" applyAlignment="1" applyProtection="1">
      <alignment horizontal="right" vertical="top"/>
    </xf>
    <xf numFmtId="4" fontId="11" fillId="8" borderId="0" xfId="1" applyNumberFormat="1" applyFont="1" applyFill="1" applyBorder="1" applyAlignment="1" applyProtection="1">
      <alignment horizontal="right" vertical="top"/>
      <protection locked="0"/>
    </xf>
    <xf numFmtId="168" fontId="13" fillId="0" borderId="0" xfId="1" applyNumberFormat="1" applyFont="1" applyBorder="1" applyAlignment="1" applyProtection="1">
      <alignment horizontal="right" vertical="top"/>
    </xf>
    <xf numFmtId="168" fontId="13" fillId="0" borderId="3" xfId="1" applyNumberFormat="1" applyFont="1" applyBorder="1" applyAlignment="1" applyProtection="1">
      <alignment horizontal="right" vertical="top"/>
    </xf>
    <xf numFmtId="168" fontId="11" fillId="0" borderId="0" xfId="1" applyNumberFormat="1" applyFont="1" applyBorder="1" applyAlignment="1" applyProtection="1">
      <alignment horizontal="right" vertical="top"/>
    </xf>
    <xf numFmtId="170" fontId="11" fillId="8" borderId="0" xfId="5" applyNumberFormat="1" applyFont="1" applyFill="1" applyAlignment="1" applyProtection="1">
      <alignment horizontal="right" vertical="center"/>
      <protection locked="0"/>
    </xf>
    <xf numFmtId="4" fontId="14" fillId="0" borderId="0" xfId="1" applyNumberFormat="1" applyFont="1" applyBorder="1" applyAlignment="1" applyProtection="1">
      <alignment horizontal="right" vertical="top"/>
    </xf>
    <xf numFmtId="168" fontId="14" fillId="0" borderId="0" xfId="1" applyNumberFormat="1" applyFont="1" applyBorder="1" applyAlignment="1" applyProtection="1">
      <alignment horizontal="right" vertical="top"/>
    </xf>
    <xf numFmtId="4" fontId="11" fillId="0" borderId="0" xfId="1" applyNumberFormat="1" applyFont="1" applyFill="1" applyBorder="1" applyAlignment="1" applyProtection="1">
      <alignment horizontal="right" vertical="top"/>
    </xf>
    <xf numFmtId="1" fontId="10" fillId="0" borderId="0" xfId="0" applyNumberFormat="1" applyFont="1" applyAlignment="1" applyProtection="1">
      <alignment horizontal="center" vertical="top"/>
    </xf>
    <xf numFmtId="2" fontId="10" fillId="0" borderId="0" xfId="0" applyNumberFormat="1" applyFont="1" applyAlignment="1" applyProtection="1">
      <alignment horizontal="left" vertical="top"/>
    </xf>
    <xf numFmtId="0" fontId="13" fillId="0" borderId="0" xfId="0" applyFont="1" applyAlignment="1" applyProtection="1">
      <alignment vertical="top"/>
    </xf>
    <xf numFmtId="4" fontId="11" fillId="0" borderId="0" xfId="0" applyNumberFormat="1" applyFont="1" applyAlignment="1" applyProtection="1">
      <alignment horizontal="right" vertical="top"/>
    </xf>
    <xf numFmtId="165" fontId="11" fillId="0" borderId="0" xfId="0" applyNumberFormat="1" applyFont="1" applyAlignment="1" applyProtection="1">
      <alignment horizontal="right" vertical="top"/>
    </xf>
    <xf numFmtId="0" fontId="11" fillId="0" borderId="0" xfId="0" applyFont="1" applyAlignment="1" applyProtection="1">
      <alignment vertical="top"/>
    </xf>
    <xf numFmtId="0" fontId="11" fillId="0" borderId="0" xfId="0" applyFont="1" applyAlignment="1" applyProtection="1">
      <alignment horizontal="left" vertical="top" wrapText="1"/>
    </xf>
    <xf numFmtId="0" fontId="10" fillId="0" borderId="0" xfId="0" applyFont="1" applyAlignment="1" applyProtection="1">
      <alignment vertical="top"/>
    </xf>
    <xf numFmtId="0" fontId="13" fillId="0" borderId="0" xfId="0" applyFont="1" applyAlignment="1" applyProtection="1">
      <alignment horizontal="left" vertical="top"/>
    </xf>
    <xf numFmtId="0" fontId="13" fillId="0" borderId="0" xfId="0" applyFont="1" applyAlignment="1" applyProtection="1">
      <alignment horizontal="left" vertical="top" wrapText="1"/>
    </xf>
    <xf numFmtId="0" fontId="11" fillId="0" borderId="0" xfId="0" applyFont="1" applyAlignment="1" applyProtection="1">
      <alignment horizontal="left" vertical="top"/>
    </xf>
    <xf numFmtId="0" fontId="11" fillId="0" borderId="0" xfId="0" applyFont="1" applyAlignment="1" applyProtection="1">
      <alignment horizontal="center" vertical="top"/>
    </xf>
    <xf numFmtId="165" fontId="13" fillId="0" borderId="0" xfId="0" applyNumberFormat="1" applyFont="1" applyAlignment="1" applyProtection="1">
      <alignment horizontal="left" vertical="top"/>
    </xf>
    <xf numFmtId="1" fontId="10" fillId="0" borderId="0" xfId="0" applyNumberFormat="1" applyFont="1" applyAlignment="1" applyProtection="1">
      <alignment horizontal="center" vertical="top" wrapText="1"/>
    </xf>
    <xf numFmtId="0" fontId="10" fillId="0" borderId="0" xfId="0" applyFont="1" applyAlignment="1" applyProtection="1">
      <alignment horizontal="left" vertical="top" wrapText="1"/>
    </xf>
    <xf numFmtId="0" fontId="11" fillId="0" borderId="0" xfId="0" applyFont="1" applyAlignment="1" applyProtection="1">
      <alignment horizontal="right" vertical="top"/>
    </xf>
    <xf numFmtId="168" fontId="11" fillId="0" borderId="0" xfId="0" applyNumberFormat="1" applyFont="1" applyAlignment="1" applyProtection="1">
      <alignment horizontal="right" vertical="top"/>
    </xf>
    <xf numFmtId="0" fontId="10" fillId="0" borderId="0" xfId="0" applyFont="1" applyAlignment="1" applyProtection="1">
      <alignment horizontal="left" vertical="top"/>
    </xf>
    <xf numFmtId="168" fontId="13" fillId="0" borderId="0" xfId="0" applyNumberFormat="1" applyFont="1" applyAlignment="1" applyProtection="1">
      <alignment horizontal="right" vertical="top"/>
    </xf>
    <xf numFmtId="0" fontId="11" fillId="2" borderId="0" xfId="0" applyFont="1" applyFill="1" applyAlignment="1" applyProtection="1">
      <alignment vertical="top"/>
    </xf>
    <xf numFmtId="0" fontId="14" fillId="0" borderId="0" xfId="0" applyFont="1" applyAlignment="1" applyProtection="1">
      <alignment horizontal="left" vertical="top" wrapText="1"/>
    </xf>
    <xf numFmtId="0" fontId="10" fillId="0" borderId="1" xfId="0" applyFont="1" applyBorder="1" applyAlignment="1" applyProtection="1">
      <alignment horizontal="left" vertical="top" wrapText="1"/>
    </xf>
    <xf numFmtId="0" fontId="10" fillId="0" borderId="1" xfId="0" applyFont="1" applyBorder="1" applyAlignment="1" applyProtection="1">
      <alignment horizontal="center" vertical="top"/>
    </xf>
    <xf numFmtId="4" fontId="10" fillId="0" borderId="1" xfId="0" applyNumberFormat="1" applyFont="1" applyBorder="1" applyAlignment="1" applyProtection="1">
      <alignment horizontal="right" vertical="top"/>
    </xf>
    <xf numFmtId="165" fontId="11" fillId="0" borderId="1" xfId="0" applyNumberFormat="1" applyFont="1" applyBorder="1" applyAlignment="1" applyProtection="1">
      <alignment horizontal="right" vertical="top"/>
    </xf>
    <xf numFmtId="168" fontId="13" fillId="0" borderId="1" xfId="0" applyNumberFormat="1" applyFont="1" applyBorder="1" applyAlignment="1" applyProtection="1">
      <alignment horizontal="right" vertical="top"/>
    </xf>
    <xf numFmtId="0" fontId="11" fillId="0" borderId="0" xfId="0" applyFont="1" applyAlignment="1" applyProtection="1">
      <alignment vertical="top" wrapText="1"/>
    </xf>
    <xf numFmtId="1" fontId="11" fillId="0" borderId="0" xfId="0" applyNumberFormat="1" applyFont="1" applyAlignment="1" applyProtection="1">
      <alignment horizontal="left" vertical="top" wrapText="1"/>
    </xf>
    <xf numFmtId="1" fontId="11" fillId="0" borderId="0" xfId="0" applyNumberFormat="1" applyFont="1" applyAlignment="1" applyProtection="1">
      <alignment horizontal="right" vertical="top" wrapText="1"/>
    </xf>
    <xf numFmtId="1" fontId="10" fillId="0" borderId="2" xfId="0" applyNumberFormat="1" applyFont="1" applyBorder="1" applyAlignment="1" applyProtection="1">
      <alignment horizontal="center" vertical="top" wrapText="1"/>
    </xf>
    <xf numFmtId="0" fontId="13" fillId="0" borderId="2" xfId="0" applyFont="1" applyBorder="1" applyAlignment="1" applyProtection="1">
      <alignment horizontal="left" vertical="top" wrapText="1"/>
    </xf>
    <xf numFmtId="0" fontId="11" fillId="0" borderId="2" xfId="0" applyFont="1" applyBorder="1" applyAlignment="1" applyProtection="1">
      <alignment horizontal="center" vertical="top" wrapText="1"/>
    </xf>
    <xf numFmtId="4" fontId="11" fillId="0" borderId="2" xfId="0" applyNumberFormat="1" applyFont="1" applyBorder="1" applyAlignment="1" applyProtection="1">
      <alignment horizontal="right" vertical="top" wrapText="1"/>
    </xf>
    <xf numFmtId="165" fontId="11" fillId="0" borderId="2" xfId="0" applyNumberFormat="1" applyFont="1" applyBorder="1" applyAlignment="1" applyProtection="1">
      <alignment horizontal="right" vertical="top" wrapText="1"/>
    </xf>
    <xf numFmtId="167" fontId="11" fillId="0" borderId="0" xfId="0" applyNumberFormat="1" applyFont="1" applyAlignment="1" applyProtection="1">
      <alignment horizontal="right" vertical="top" wrapText="1"/>
    </xf>
    <xf numFmtId="0" fontId="11" fillId="0" borderId="0" xfId="0" applyFont="1" applyAlignment="1" applyProtection="1">
      <alignment horizontal="center" vertical="top" wrapText="1"/>
    </xf>
    <xf numFmtId="4" fontId="11" fillId="0" borderId="0" xfId="0" applyNumberFormat="1" applyFont="1" applyAlignment="1" applyProtection="1">
      <alignment horizontal="right" vertical="top" wrapText="1"/>
    </xf>
    <xf numFmtId="166" fontId="11" fillId="0" borderId="0" xfId="0" applyNumberFormat="1" applyFont="1" applyAlignment="1" applyProtection="1">
      <alignment horizontal="right" vertical="top" wrapText="1"/>
    </xf>
    <xf numFmtId="0" fontId="11" fillId="0" borderId="0" xfId="3" applyFont="1" applyProtection="1">
      <alignment horizontal="left" vertical="top" wrapText="1"/>
    </xf>
    <xf numFmtId="168" fontId="11" fillId="0" borderId="0" xfId="0" applyNumberFormat="1" applyFont="1" applyAlignment="1" applyProtection="1">
      <alignment horizontal="right" vertical="top" wrapText="1"/>
    </xf>
    <xf numFmtId="0" fontId="13" fillId="0" borderId="0" xfId="0" applyFont="1" applyAlignment="1" applyProtection="1">
      <alignment horizontal="center" vertical="top" wrapText="1"/>
    </xf>
    <xf numFmtId="4" fontId="13" fillId="0" borderId="0" xfId="0" applyNumberFormat="1" applyFont="1" applyAlignment="1" applyProtection="1">
      <alignment horizontal="right" vertical="top" wrapText="1"/>
    </xf>
    <xf numFmtId="166" fontId="13" fillId="0" borderId="0" xfId="0" applyNumberFormat="1" applyFont="1" applyAlignment="1" applyProtection="1">
      <alignment horizontal="right" vertical="top" wrapText="1"/>
    </xf>
    <xf numFmtId="168" fontId="13" fillId="0" borderId="0" xfId="0" applyNumberFormat="1" applyFont="1" applyAlignment="1" applyProtection="1">
      <alignment horizontal="right" vertical="top" wrapText="1"/>
    </xf>
    <xf numFmtId="0" fontId="13" fillId="0" borderId="0" xfId="0" applyFont="1" applyAlignment="1" applyProtection="1">
      <alignment vertical="top" wrapText="1"/>
    </xf>
    <xf numFmtId="165" fontId="11" fillId="0" borderId="0" xfId="0" applyNumberFormat="1" applyFont="1" applyAlignment="1" applyProtection="1">
      <alignment horizontal="right" vertical="top" wrapText="1"/>
    </xf>
    <xf numFmtId="165" fontId="13" fillId="0" borderId="0" xfId="0" applyNumberFormat="1" applyFont="1" applyAlignment="1" applyProtection="1">
      <alignment horizontal="right" vertical="top" wrapText="1"/>
    </xf>
    <xf numFmtId="168" fontId="11" fillId="0" borderId="0" xfId="0" applyNumberFormat="1" applyFont="1" applyAlignment="1" applyProtection="1">
      <alignment vertical="top" wrapText="1"/>
    </xf>
    <xf numFmtId="1" fontId="15" fillId="0" borderId="0" xfId="0" applyNumberFormat="1" applyFont="1" applyAlignment="1" applyProtection="1">
      <alignment horizontal="right" vertical="top" wrapText="1"/>
    </xf>
    <xf numFmtId="4" fontId="11" fillId="0" borderId="0" xfId="0" applyNumberFormat="1" applyFont="1" applyAlignment="1" applyProtection="1">
      <alignment horizontal="center" vertical="top" wrapText="1"/>
    </xf>
    <xf numFmtId="166" fontId="11" fillId="0" borderId="0" xfId="0" applyNumberFormat="1" applyFont="1" applyAlignment="1" applyProtection="1">
      <alignment vertical="top" wrapText="1"/>
    </xf>
    <xf numFmtId="1" fontId="14" fillId="0" borderId="0" xfId="0" applyNumberFormat="1" applyFont="1" applyAlignment="1" applyProtection="1">
      <alignment horizontal="center" vertical="top" wrapText="1"/>
    </xf>
    <xf numFmtId="0" fontId="8" fillId="0" borderId="0" xfId="0" applyFont="1" applyAlignment="1" applyProtection="1">
      <alignment horizontal="left" vertical="top" wrapText="1"/>
    </xf>
    <xf numFmtId="0" fontId="0" fillId="0" borderId="0" xfId="0" applyAlignment="1" applyProtection="1">
      <alignment horizontal="left" vertical="top" wrapText="1"/>
    </xf>
    <xf numFmtId="0" fontId="0" fillId="2" borderId="0" xfId="0" applyFill="1" applyAlignment="1" applyProtection="1">
      <alignment horizontal="left" vertical="top" wrapText="1"/>
    </xf>
    <xf numFmtId="4" fontId="11" fillId="0" borderId="0" xfId="0" applyNumberFormat="1" applyFont="1" applyAlignment="1" applyProtection="1">
      <alignment horizontal="left" vertical="top" wrapText="1"/>
    </xf>
    <xf numFmtId="4" fontId="11" fillId="0" borderId="0" xfId="0" applyNumberFormat="1" applyFont="1" applyAlignment="1" applyProtection="1">
      <alignment vertical="top"/>
    </xf>
    <xf numFmtId="168" fontId="11" fillId="0" borderId="0" xfId="0" applyNumberFormat="1" applyFont="1" applyAlignment="1" applyProtection="1">
      <alignment vertical="top"/>
    </xf>
    <xf numFmtId="168" fontId="11" fillId="3" borderId="0" xfId="6" applyNumberFormat="1" applyFont="1" applyProtection="1">
      <alignment horizontal="right" vertical="top" wrapText="1"/>
      <protection locked="0"/>
    </xf>
    <xf numFmtId="0" fontId="11" fillId="0" borderId="0" xfId="13" applyFont="1" applyAlignment="1" applyProtection="1">
      <alignment horizontal="center" vertical="top"/>
    </xf>
    <xf numFmtId="0" fontId="11" fillId="0" borderId="0" xfId="13" applyFont="1" applyAlignment="1" applyProtection="1">
      <alignment horizontal="left" vertical="top" wrapText="1"/>
    </xf>
    <xf numFmtId="4" fontId="13" fillId="0" borderId="0" xfId="13" applyNumberFormat="1" applyFont="1" applyAlignment="1" applyProtection="1">
      <alignment horizontal="center" vertical="top"/>
    </xf>
    <xf numFmtId="0" fontId="11" fillId="0" borderId="0" xfId="13" applyFont="1" applyAlignment="1" applyProtection="1">
      <alignment vertical="top"/>
    </xf>
    <xf numFmtId="0" fontId="13" fillId="0" borderId="0" xfId="13" applyFont="1" applyAlignment="1" applyProtection="1">
      <alignment horizontal="left" vertical="top"/>
    </xf>
    <xf numFmtId="0" fontId="13" fillId="0" borderId="0" xfId="13" applyFont="1" applyAlignment="1" applyProtection="1">
      <alignment horizontal="left" vertical="top" wrapText="1"/>
    </xf>
    <xf numFmtId="0" fontId="13" fillId="0" borderId="0" xfId="5" applyFont="1" applyAlignment="1" applyProtection="1">
      <alignment horizontal="center" vertical="top"/>
    </xf>
    <xf numFmtId="0" fontId="13" fillId="0" borderId="0" xfId="5" applyFont="1" applyAlignment="1" applyProtection="1">
      <alignment vertical="center" wrapText="1"/>
    </xf>
    <xf numFmtId="168" fontId="13" fillId="0" borderId="0" xfId="5" applyNumberFormat="1" applyFont="1" applyAlignment="1" applyProtection="1">
      <alignment horizontal="right"/>
    </xf>
    <xf numFmtId="1" fontId="11" fillId="0" borderId="0" xfId="5" applyNumberFormat="1" applyFont="1" applyAlignment="1" applyProtection="1">
      <alignment horizontal="left"/>
    </xf>
    <xf numFmtId="2" fontId="13" fillId="0" borderId="0" xfId="5" applyNumberFormat="1" applyFont="1" applyAlignment="1" applyProtection="1">
      <alignment horizontal="right"/>
    </xf>
    <xf numFmtId="170" fontId="11" fillId="0" borderId="0" xfId="5" applyNumberFormat="1" applyFont="1" applyAlignment="1" applyProtection="1">
      <alignment horizontal="right"/>
    </xf>
    <xf numFmtId="0" fontId="11" fillId="0" borderId="0" xfId="5" applyFont="1" applyProtection="1"/>
    <xf numFmtId="0" fontId="13" fillId="0" borderId="3" xfId="13" applyFont="1" applyBorder="1" applyAlignment="1" applyProtection="1">
      <alignment horizontal="center" vertical="top"/>
    </xf>
    <xf numFmtId="0" fontId="13" fillId="0" borderId="3" xfId="13" applyFont="1" applyBorder="1" applyAlignment="1" applyProtection="1">
      <alignment horizontal="left" vertical="top" wrapText="1"/>
    </xf>
    <xf numFmtId="4" fontId="13" fillId="0" borderId="3" xfId="13" applyNumberFormat="1" applyFont="1" applyBorder="1" applyAlignment="1" applyProtection="1">
      <alignment horizontal="center" vertical="top"/>
    </xf>
    <xf numFmtId="0" fontId="13" fillId="0" borderId="0" xfId="13" applyFont="1" applyAlignment="1" applyProtection="1">
      <alignment horizontal="center" vertical="top"/>
    </xf>
    <xf numFmtId="0" fontId="13" fillId="0" borderId="0" xfId="13" applyFont="1" applyAlignment="1" applyProtection="1">
      <alignment vertical="top" wrapText="1"/>
    </xf>
    <xf numFmtId="49" fontId="11" fillId="0" borderId="0" xfId="5" applyNumberFormat="1" applyFont="1" applyAlignment="1" applyProtection="1">
      <alignment horizontal="center" vertical="top"/>
    </xf>
    <xf numFmtId="168" fontId="11" fillId="0" borderId="0" xfId="5" applyNumberFormat="1" applyFont="1" applyAlignment="1" applyProtection="1">
      <alignment horizontal="right"/>
    </xf>
    <xf numFmtId="0" fontId="11" fillId="0" borderId="0" xfId="5" applyFont="1" applyAlignment="1" applyProtection="1">
      <alignment horizontal="center" vertical="top" wrapText="1"/>
    </xf>
    <xf numFmtId="0" fontId="11" fillId="0" borderId="0" xfId="5" applyFont="1" applyAlignment="1" applyProtection="1">
      <alignment horizontal="left"/>
    </xf>
    <xf numFmtId="0" fontId="13" fillId="0" borderId="0" xfId="5" applyFont="1" applyAlignment="1" applyProtection="1">
      <alignment horizontal="left" vertical="top" wrapText="1"/>
    </xf>
    <xf numFmtId="0" fontId="11" fillId="0" borderId="0" xfId="5" applyFont="1" applyAlignment="1" applyProtection="1">
      <alignment vertical="center"/>
    </xf>
    <xf numFmtId="0" fontId="13" fillId="0" borderId="0" xfId="5" applyFont="1" applyAlignment="1" applyProtection="1">
      <alignment horizontal="right" vertical="center"/>
    </xf>
    <xf numFmtId="170" fontId="11" fillId="0" borderId="0" xfId="5" applyNumberFormat="1" applyFont="1" applyAlignment="1" applyProtection="1">
      <alignment horizontal="right" vertical="center"/>
    </xf>
    <xf numFmtId="168" fontId="13" fillId="0" borderId="0" xfId="5" applyNumberFormat="1" applyFont="1" applyAlignment="1" applyProtection="1">
      <alignment horizontal="right" vertical="center"/>
    </xf>
    <xf numFmtId="0" fontId="13" fillId="0" borderId="0" xfId="5" applyFont="1" applyAlignment="1" applyProtection="1">
      <alignment horizontal="justify" vertical="center" wrapText="1"/>
    </xf>
    <xf numFmtId="0" fontId="11" fillId="0" borderId="0" xfId="5" applyFont="1" applyAlignment="1" applyProtection="1">
      <alignment horizontal="center" vertical="center" wrapText="1"/>
    </xf>
    <xf numFmtId="0" fontId="11" fillId="0" borderId="0" xfId="5" applyFont="1" applyAlignment="1" applyProtection="1">
      <alignment horizontal="right" vertical="center" wrapText="1"/>
    </xf>
    <xf numFmtId="49" fontId="13" fillId="3" borderId="0" xfId="5" applyNumberFormat="1" applyFont="1" applyFill="1" applyAlignment="1" applyProtection="1">
      <alignment horizontal="center" vertical="top"/>
    </xf>
    <xf numFmtId="0" fontId="13" fillId="3" borderId="0" xfId="5" applyFont="1" applyFill="1" applyAlignment="1" applyProtection="1">
      <alignment horizontal="center" vertical="top" wrapText="1"/>
    </xf>
    <xf numFmtId="0" fontId="13" fillId="3" borderId="0" xfId="5" applyFont="1" applyFill="1" applyAlignment="1" applyProtection="1">
      <alignment horizontal="left"/>
    </xf>
    <xf numFmtId="2" fontId="13" fillId="3" borderId="0" xfId="5" applyNumberFormat="1" applyFont="1" applyFill="1" applyAlignment="1" applyProtection="1">
      <alignment horizontal="right"/>
    </xf>
    <xf numFmtId="170" fontId="13" fillId="3" borderId="0" xfId="5" applyNumberFormat="1" applyFont="1" applyFill="1" applyAlignment="1" applyProtection="1">
      <alignment horizontal="right"/>
    </xf>
    <xf numFmtId="168" fontId="13" fillId="3" borderId="0" xfId="5" applyNumberFormat="1" applyFont="1" applyFill="1" applyAlignment="1" applyProtection="1">
      <alignment horizontal="right"/>
    </xf>
    <xf numFmtId="0" fontId="13" fillId="0" borderId="0" xfId="5" applyFont="1" applyProtection="1"/>
    <xf numFmtId="16" fontId="11" fillId="0" borderId="0" xfId="5" applyNumberFormat="1" applyFont="1" applyAlignment="1" applyProtection="1">
      <alignment horizontal="center" vertical="top"/>
    </xf>
    <xf numFmtId="0" fontId="11" fillId="0" borderId="0" xfId="5" applyFont="1" applyAlignment="1" applyProtection="1">
      <alignment vertical="center" wrapText="1"/>
    </xf>
    <xf numFmtId="168" fontId="11" fillId="0" borderId="0" xfId="5" applyNumberFormat="1" applyFont="1" applyAlignment="1" applyProtection="1">
      <alignment horizontal="right" vertical="center"/>
    </xf>
    <xf numFmtId="0" fontId="11" fillId="0" borderId="0" xfId="5" applyFont="1" applyAlignment="1" applyProtection="1">
      <alignment horizontal="right" vertical="center"/>
    </xf>
    <xf numFmtId="0" fontId="11" fillId="0" borderId="0" xfId="5" applyFont="1" applyAlignment="1" applyProtection="1">
      <alignment horizontal="center" vertical="top"/>
    </xf>
    <xf numFmtId="17" fontId="11" fillId="0" borderId="0" xfId="5" applyNumberFormat="1" applyFont="1" applyAlignment="1" applyProtection="1">
      <alignment horizontal="center" vertical="top"/>
    </xf>
    <xf numFmtId="10" fontId="13" fillId="0" borderId="0" xfId="5" applyNumberFormat="1" applyFont="1" applyAlignment="1" applyProtection="1">
      <alignment horizontal="right" vertical="center"/>
    </xf>
    <xf numFmtId="17" fontId="13" fillId="0" borderId="0" xfId="5" applyNumberFormat="1" applyFont="1" applyAlignment="1" applyProtection="1">
      <alignment horizontal="center" vertical="top"/>
    </xf>
    <xf numFmtId="0" fontId="13" fillId="0" borderId="0" xfId="5" applyFont="1" applyAlignment="1" applyProtection="1">
      <alignment vertical="center"/>
    </xf>
    <xf numFmtId="170" fontId="13" fillId="0" borderId="0" xfId="5" applyNumberFormat="1" applyFont="1" applyAlignment="1" applyProtection="1">
      <alignment horizontal="right" vertical="center"/>
    </xf>
    <xf numFmtId="0" fontId="13" fillId="0" borderId="0" xfId="5" applyFont="1" applyAlignment="1" applyProtection="1">
      <alignment horizontal="center" vertical="center" wrapText="1"/>
    </xf>
    <xf numFmtId="0" fontId="13" fillId="0" borderId="0" xfId="5" applyFont="1" applyAlignment="1" applyProtection="1">
      <alignment horizontal="right" vertical="center" wrapText="1"/>
    </xf>
    <xf numFmtId="0" fontId="22" fillId="0" borderId="0" xfId="5" applyFont="1" applyAlignment="1" applyProtection="1">
      <alignment vertical="center" wrapText="1"/>
    </xf>
    <xf numFmtId="9" fontId="13" fillId="0" borderId="0" xfId="5" applyNumberFormat="1" applyFont="1" applyAlignment="1" applyProtection="1">
      <alignment horizontal="right" vertical="center"/>
    </xf>
    <xf numFmtId="49" fontId="10" fillId="0" borderId="0" xfId="5" applyNumberFormat="1" applyFont="1" applyAlignment="1" applyProtection="1">
      <alignment horizontal="center" vertical="top"/>
    </xf>
    <xf numFmtId="0" fontId="10" fillId="0" borderId="0" xfId="5" applyFont="1" applyProtection="1"/>
    <xf numFmtId="0" fontId="13" fillId="0" borderId="0" xfId="5" applyFont="1" applyAlignment="1" applyProtection="1">
      <alignment horizontal="left"/>
    </xf>
    <xf numFmtId="2" fontId="10" fillId="0" borderId="0" xfId="5" applyNumberFormat="1" applyFont="1" applyAlignment="1" applyProtection="1">
      <alignment horizontal="right"/>
    </xf>
    <xf numFmtId="170" fontId="13" fillId="0" borderId="0" xfId="5" applyNumberFormat="1" applyFont="1" applyAlignment="1" applyProtection="1">
      <alignment horizontal="right"/>
    </xf>
    <xf numFmtId="2" fontId="11" fillId="0" borderId="0" xfId="5" applyNumberFormat="1" applyFont="1" applyProtection="1"/>
    <xf numFmtId="0" fontId="13" fillId="0" borderId="0" xfId="13" applyFont="1" applyAlignment="1" applyProtection="1">
      <alignment vertical="top"/>
    </xf>
    <xf numFmtId="0" fontId="13" fillId="0" borderId="0" xfId="13" applyFont="1" applyAlignment="1" applyProtection="1">
      <alignment horizontal="left" wrapText="1"/>
    </xf>
    <xf numFmtId="0" fontId="14" fillId="0" borderId="0" xfId="13" applyFont="1" applyAlignment="1" applyProtection="1">
      <alignment horizontal="center" vertical="top"/>
    </xf>
    <xf numFmtId="4" fontId="14" fillId="0" borderId="0" xfId="13" applyNumberFormat="1" applyFont="1" applyAlignment="1" applyProtection="1">
      <alignment horizontal="center" vertical="top"/>
    </xf>
    <xf numFmtId="0" fontId="14" fillId="0" borderId="0" xfId="13" applyFont="1" applyAlignment="1" applyProtection="1">
      <alignment vertical="top"/>
    </xf>
    <xf numFmtId="1" fontId="11" fillId="0" borderId="0" xfId="13" applyNumberFormat="1" applyFont="1" applyAlignment="1" applyProtection="1">
      <alignment horizontal="center" vertical="top"/>
    </xf>
    <xf numFmtId="0" fontId="11" fillId="0" borderId="0" xfId="14" applyFont="1" applyAlignment="1" applyProtection="1">
      <alignment horizontal="left" vertical="top" wrapText="1"/>
    </xf>
    <xf numFmtId="4" fontId="11" fillId="0" borderId="0" xfId="13" applyNumberFormat="1" applyFont="1" applyAlignment="1" applyProtection="1">
      <alignment horizontal="left" vertical="top"/>
    </xf>
    <xf numFmtId="4" fontId="11" fillId="0" borderId="0" xfId="13" applyNumberFormat="1" applyFont="1" applyAlignment="1" applyProtection="1">
      <alignment horizontal="right" vertical="top"/>
    </xf>
    <xf numFmtId="0" fontId="11" fillId="0" borderId="0" xfId="13" applyFont="1" applyAlignment="1" applyProtection="1">
      <alignment horizontal="right" vertical="top"/>
    </xf>
    <xf numFmtId="4" fontId="13" fillId="0" borderId="0" xfId="13" applyNumberFormat="1" applyFont="1" applyAlignment="1" applyProtection="1">
      <alignment horizontal="right" vertical="top"/>
    </xf>
    <xf numFmtId="0" fontId="13" fillId="0" borderId="0" xfId="13" applyFont="1" applyAlignment="1" applyProtection="1">
      <alignment horizontal="right" vertical="top"/>
    </xf>
    <xf numFmtId="1" fontId="11" fillId="0" borderId="0" xfId="13" applyNumberFormat="1" applyFont="1" applyAlignment="1" applyProtection="1">
      <alignment horizontal="left" vertical="top" wrapText="1"/>
    </xf>
    <xf numFmtId="0" fontId="16" fillId="0" borderId="0" xfId="13" applyFont="1" applyAlignment="1" applyProtection="1">
      <alignment horizontal="left" vertical="top"/>
    </xf>
    <xf numFmtId="0" fontId="16" fillId="0" borderId="0" xfId="13" applyFont="1" applyAlignment="1" applyProtection="1">
      <alignment horizontal="center" vertical="top"/>
    </xf>
    <xf numFmtId="4" fontId="17" fillId="0" borderId="0" xfId="13" applyNumberFormat="1" applyFont="1" applyAlignment="1" applyProtection="1">
      <alignment horizontal="center" vertical="top"/>
    </xf>
    <xf numFmtId="0" fontId="16" fillId="0" borderId="0" xfId="13" applyFont="1" applyAlignment="1" applyProtection="1">
      <alignment vertical="top"/>
    </xf>
    <xf numFmtId="10" fontId="13" fillId="0" borderId="0" xfId="13" applyNumberFormat="1" applyFont="1" applyAlignment="1" applyProtection="1">
      <alignment horizontal="center" vertical="top"/>
    </xf>
    <xf numFmtId="0" fontId="11" fillId="0" borderId="0" xfId="14" applyFont="1" applyAlignment="1" applyProtection="1">
      <alignment vertical="top" wrapText="1"/>
    </xf>
    <xf numFmtId="9" fontId="11" fillId="0" borderId="0" xfId="13" applyNumberFormat="1" applyFont="1" applyAlignment="1" applyProtection="1">
      <alignment horizontal="center" vertical="top"/>
    </xf>
    <xf numFmtId="0" fontId="11" fillId="0" borderId="0" xfId="13" applyFont="1" applyAlignment="1" applyProtection="1">
      <alignment vertical="top" wrapText="1"/>
    </xf>
    <xf numFmtId="2" fontId="11" fillId="0" borderId="0" xfId="13" applyNumberFormat="1" applyFont="1" applyAlignment="1" applyProtection="1">
      <alignment horizontal="right" vertical="top"/>
    </xf>
    <xf numFmtId="0" fontId="11" fillId="0" borderId="0" xfId="13" applyFont="1" applyAlignment="1" applyProtection="1">
      <alignment horizontal="left" vertical="top"/>
    </xf>
    <xf numFmtId="169" fontId="11" fillId="0" borderId="0" xfId="13" applyNumberFormat="1" applyFont="1" applyAlignment="1" applyProtection="1">
      <alignment horizontal="right" vertical="top"/>
    </xf>
    <xf numFmtId="2" fontId="11" fillId="0" borderId="0" xfId="13" applyNumberFormat="1" applyFont="1" applyAlignment="1" applyProtection="1">
      <alignment horizontal="center" vertical="top"/>
    </xf>
    <xf numFmtId="0" fontId="11" fillId="0" borderId="4" xfId="13" applyFont="1" applyBorder="1" applyAlignment="1" applyProtection="1">
      <alignment horizontal="left" vertical="top" wrapText="1"/>
    </xf>
    <xf numFmtId="0" fontId="11" fillId="0" borderId="4" xfId="13" applyFont="1" applyBorder="1" applyAlignment="1" applyProtection="1">
      <alignment horizontal="center" vertical="top"/>
    </xf>
    <xf numFmtId="4" fontId="13" fillId="0" borderId="4" xfId="13" applyNumberFormat="1" applyFont="1" applyBorder="1" applyAlignment="1" applyProtection="1">
      <alignment horizontal="center" vertical="top"/>
    </xf>
    <xf numFmtId="0" fontId="11" fillId="0" borderId="0" xfId="13" quotePrefix="1" applyFont="1" applyAlignment="1" applyProtection="1">
      <alignment horizontal="left" vertical="top" wrapText="1"/>
    </xf>
    <xf numFmtId="0" fontId="13" fillId="0" borderId="0" xfId="13" quotePrefix="1" applyFont="1" applyAlignment="1" applyProtection="1">
      <alignment horizontal="left" vertical="top" wrapText="1"/>
    </xf>
    <xf numFmtId="49" fontId="11" fillId="0" borderId="0" xfId="15" applyNumberFormat="1" applyFont="1" applyAlignment="1" applyProtection="1">
      <alignment horizontal="left" vertical="top" wrapText="1"/>
    </xf>
    <xf numFmtId="0" fontId="11" fillId="0" borderId="0" xfId="15" applyFont="1" applyAlignment="1" applyProtection="1">
      <alignment horizontal="left" vertical="top" wrapText="1"/>
    </xf>
    <xf numFmtId="0" fontId="11" fillId="0" borderId="0" xfId="15" applyFont="1" applyAlignment="1" applyProtection="1">
      <alignment horizontal="center" vertical="top" wrapText="1"/>
    </xf>
    <xf numFmtId="4" fontId="11" fillId="0" borderId="0" xfId="15" applyNumberFormat="1" applyFont="1" applyAlignment="1" applyProtection="1">
      <alignment horizontal="center" vertical="top" wrapText="1"/>
    </xf>
    <xf numFmtId="0" fontId="11" fillId="0" borderId="0" xfId="15" applyFont="1" applyAlignment="1" applyProtection="1">
      <alignment vertical="top"/>
    </xf>
    <xf numFmtId="0" fontId="13" fillId="0" borderId="0" xfId="15" applyFont="1" applyAlignment="1" applyProtection="1">
      <alignment horizontal="center" vertical="top" wrapText="1"/>
    </xf>
    <xf numFmtId="0" fontId="13" fillId="0" borderId="0" xfId="15" applyFont="1" applyAlignment="1" applyProtection="1">
      <alignment horizontal="left" vertical="top" wrapText="1"/>
    </xf>
    <xf numFmtId="4" fontId="11" fillId="0" borderId="0" xfId="15" applyNumberFormat="1" applyFont="1" applyAlignment="1" applyProtection="1">
      <alignment horizontal="right" vertical="top" wrapText="1"/>
    </xf>
    <xf numFmtId="49" fontId="11" fillId="0" borderId="5" xfId="15" applyNumberFormat="1" applyFont="1" applyBorder="1" applyAlignment="1" applyProtection="1">
      <alignment horizontal="left" vertical="top" wrapText="1"/>
    </xf>
    <xf numFmtId="49" fontId="13" fillId="0" borderId="0" xfId="15" applyNumberFormat="1" applyFont="1" applyAlignment="1" applyProtection="1">
      <alignment horizontal="left" vertical="top" wrapText="1"/>
    </xf>
    <xf numFmtId="0" fontId="11" fillId="0" borderId="0" xfId="15" applyFont="1" applyAlignment="1" applyProtection="1">
      <alignment horizontal="center" vertical="top"/>
    </xf>
    <xf numFmtId="4" fontId="13" fillId="0" borderId="0" xfId="15" applyNumberFormat="1" applyFont="1" applyAlignment="1" applyProtection="1">
      <alignment vertical="top" wrapText="1"/>
    </xf>
    <xf numFmtId="0" fontId="13" fillId="0" borderId="0" xfId="15" applyFont="1" applyAlignment="1" applyProtection="1">
      <alignment horizontal="right" vertical="top" wrapText="1"/>
    </xf>
    <xf numFmtId="4" fontId="13" fillId="0" borderId="0" xfId="15" applyNumberFormat="1" applyFont="1" applyAlignment="1" applyProtection="1">
      <alignment horizontal="center" vertical="top" wrapText="1"/>
    </xf>
    <xf numFmtId="49" fontId="13" fillId="0" borderId="0" xfId="15" applyNumberFormat="1" applyFont="1" applyAlignment="1" applyProtection="1">
      <alignment horizontal="left" vertical="top"/>
    </xf>
    <xf numFmtId="0" fontId="14" fillId="0" borderId="0" xfId="15" applyFont="1" applyAlignment="1" applyProtection="1">
      <alignment horizontal="left" vertical="top"/>
    </xf>
    <xf numFmtId="0" fontId="14" fillId="0" borderId="0" xfId="15" applyFont="1" applyAlignment="1" applyProtection="1">
      <alignment horizontal="left" vertical="top" wrapText="1"/>
    </xf>
    <xf numFmtId="49" fontId="13" fillId="0" borderId="7" xfId="15" applyNumberFormat="1" applyFont="1" applyBorder="1" applyAlignment="1" applyProtection="1">
      <alignment horizontal="left" vertical="top" wrapText="1"/>
    </xf>
    <xf numFmtId="0" fontId="13" fillId="0" borderId="7" xfId="15" applyFont="1" applyBorder="1" applyAlignment="1" applyProtection="1">
      <alignment horizontal="left" vertical="top" wrapText="1"/>
    </xf>
    <xf numFmtId="0" fontId="13" fillId="0" borderId="7" xfId="15" applyFont="1" applyBorder="1" applyAlignment="1" applyProtection="1">
      <alignment horizontal="center" vertical="top" wrapText="1"/>
    </xf>
    <xf numFmtId="4" fontId="13" fillId="0" borderId="0" xfId="15" applyNumberFormat="1" applyFont="1" applyAlignment="1" applyProtection="1">
      <alignment horizontal="right" vertical="top" wrapText="1"/>
    </xf>
    <xf numFmtId="2" fontId="11" fillId="0" borderId="0" xfId="15" applyNumberFormat="1" applyFont="1" applyAlignment="1" applyProtection="1">
      <alignment horizontal="center" vertical="top" wrapText="1"/>
    </xf>
    <xf numFmtId="49" fontId="11" fillId="0" borderId="4" xfId="15" applyNumberFormat="1" applyFont="1" applyBorder="1" applyAlignment="1" applyProtection="1">
      <alignment horizontal="left" vertical="top" wrapText="1"/>
    </xf>
    <xf numFmtId="0" fontId="11" fillId="0" borderId="4" xfId="15" applyFont="1" applyBorder="1" applyAlignment="1" applyProtection="1">
      <alignment horizontal="center" vertical="top" wrapText="1"/>
    </xf>
    <xf numFmtId="2" fontId="11" fillId="0" borderId="4" xfId="15" applyNumberFormat="1" applyFont="1" applyBorder="1" applyAlignment="1" applyProtection="1">
      <alignment horizontal="center" vertical="top" wrapText="1"/>
    </xf>
    <xf numFmtId="4" fontId="11" fillId="0" borderId="4" xfId="15" applyNumberFormat="1" applyFont="1" applyBorder="1" applyAlignment="1" applyProtection="1">
      <alignment horizontal="center" vertical="top" wrapText="1"/>
    </xf>
    <xf numFmtId="4" fontId="11" fillId="0" borderId="4" xfId="15" applyNumberFormat="1" applyFont="1" applyBorder="1" applyAlignment="1" applyProtection="1">
      <alignment horizontal="right" vertical="top" wrapText="1"/>
    </xf>
    <xf numFmtId="49" fontId="11" fillId="0" borderId="0" xfId="15" applyNumberFormat="1" applyFont="1" applyAlignment="1" applyProtection="1">
      <alignment horizontal="left" vertical="top"/>
    </xf>
    <xf numFmtId="2" fontId="11" fillId="0" borderId="0" xfId="15" applyNumberFormat="1" applyFont="1" applyAlignment="1" applyProtection="1">
      <alignment horizontal="center" vertical="top"/>
    </xf>
    <xf numFmtId="4" fontId="11" fillId="0" borderId="0" xfId="15" applyNumberFormat="1" applyFont="1" applyAlignment="1" applyProtection="1">
      <alignment horizontal="center" vertical="top"/>
    </xf>
    <xf numFmtId="4" fontId="13" fillId="0" borderId="0" xfId="15" applyNumberFormat="1" applyFont="1" applyAlignment="1" applyProtection="1">
      <alignment horizontal="right" vertical="top"/>
    </xf>
    <xf numFmtId="4" fontId="11" fillId="0" borderId="0" xfId="15" applyNumberFormat="1" applyFont="1" applyAlignment="1" applyProtection="1">
      <alignment horizontal="right" vertical="top"/>
    </xf>
    <xf numFmtId="2" fontId="11" fillId="0" borderId="0" xfId="15" applyNumberFormat="1" applyFont="1" applyAlignment="1" applyProtection="1">
      <alignment horizontal="left" vertical="top"/>
    </xf>
    <xf numFmtId="9" fontId="11" fillId="0" borderId="0" xfId="15" applyNumberFormat="1" applyFont="1" applyAlignment="1" applyProtection="1">
      <alignment horizontal="center" vertical="top"/>
    </xf>
    <xf numFmtId="0" fontId="11" fillId="0" borderId="0" xfId="15" applyFont="1" applyAlignment="1" applyProtection="1">
      <alignment horizontal="right" vertical="top"/>
    </xf>
    <xf numFmtId="0" fontId="11" fillId="0" borderId="4" xfId="15" applyFont="1" applyBorder="1" applyAlignment="1" applyProtection="1">
      <alignment horizontal="left" vertical="top" wrapText="1"/>
    </xf>
    <xf numFmtId="0" fontId="11" fillId="0" borderId="4" xfId="15" applyFont="1" applyBorder="1" applyAlignment="1" applyProtection="1">
      <alignment horizontal="center" vertical="top"/>
    </xf>
    <xf numFmtId="2" fontId="11" fillId="0" borderId="4" xfId="15" applyNumberFormat="1" applyFont="1" applyBorder="1" applyAlignment="1" applyProtection="1">
      <alignment horizontal="left" vertical="top"/>
    </xf>
    <xf numFmtId="4" fontId="11" fillId="0" borderId="4" xfId="15" applyNumberFormat="1" applyFont="1" applyBorder="1" applyAlignment="1" applyProtection="1">
      <alignment horizontal="center" vertical="top"/>
    </xf>
    <xf numFmtId="4" fontId="11" fillId="0" borderId="4" xfId="15" applyNumberFormat="1" applyFont="1" applyBorder="1" applyAlignment="1" applyProtection="1">
      <alignment horizontal="right" vertical="top"/>
    </xf>
    <xf numFmtId="2" fontId="11" fillId="0" borderId="4" xfId="15" quotePrefix="1" applyNumberFormat="1" applyFont="1" applyBorder="1" applyAlignment="1" applyProtection="1">
      <alignment horizontal="center" vertical="top" wrapText="1"/>
    </xf>
    <xf numFmtId="0" fontId="11" fillId="6" borderId="0" xfId="15" applyFont="1" applyFill="1" applyAlignment="1" applyProtection="1">
      <alignment horizontal="left" vertical="top" wrapText="1"/>
    </xf>
    <xf numFmtId="0" fontId="11" fillId="0" borderId="0" xfId="15" applyFont="1" applyAlignment="1" applyProtection="1">
      <alignment horizontal="left" vertical="top"/>
    </xf>
    <xf numFmtId="49" fontId="11" fillId="6" borderId="0" xfId="15" applyNumberFormat="1" applyFont="1" applyFill="1" applyAlignment="1" applyProtection="1">
      <alignment horizontal="left" vertical="top" wrapText="1"/>
    </xf>
    <xf numFmtId="49" fontId="14" fillId="0" borderId="0" xfId="15" applyNumberFormat="1" applyFont="1" applyAlignment="1" applyProtection="1">
      <alignment horizontal="left" vertical="top" wrapText="1"/>
    </xf>
    <xf numFmtId="0" fontId="11" fillId="6" borderId="0" xfId="15" applyFont="1" applyFill="1" applyAlignment="1" applyProtection="1">
      <alignment vertical="top" wrapText="1"/>
    </xf>
    <xf numFmtId="14" fontId="11" fillId="0" borderId="0" xfId="15" quotePrefix="1" applyNumberFormat="1" applyFont="1" applyAlignment="1" applyProtection="1">
      <alignment horizontal="left" vertical="top"/>
    </xf>
    <xf numFmtId="0" fontId="11" fillId="0" borderId="4" xfId="16" applyFont="1" applyBorder="1" applyAlignment="1" applyProtection="1">
      <alignment horizontal="left" vertical="top" wrapText="1"/>
    </xf>
    <xf numFmtId="0" fontId="11" fillId="0" borderId="0" xfId="15" applyFont="1" applyAlignment="1" applyProtection="1">
      <alignment horizontal="right" vertical="top" wrapText="1"/>
    </xf>
    <xf numFmtId="0" fontId="13" fillId="0" borderId="0" xfId="15" applyFont="1" applyAlignment="1" applyProtection="1">
      <alignment horizontal="left" vertical="top"/>
    </xf>
    <xf numFmtId="0" fontId="11" fillId="0" borderId="0" xfId="17" applyFont="1" applyAlignment="1" applyProtection="1">
      <alignment horizontal="center" vertical="top" wrapText="1"/>
    </xf>
    <xf numFmtId="4" fontId="11" fillId="0" borderId="0" xfId="15" applyNumberFormat="1" applyFont="1" applyAlignment="1" applyProtection="1">
      <alignment vertical="top" wrapText="1"/>
    </xf>
    <xf numFmtId="4" fontId="11" fillId="6" borderId="0" xfId="15" applyNumberFormat="1" applyFont="1" applyFill="1" applyAlignment="1" applyProtection="1">
      <alignment vertical="top" wrapText="1"/>
    </xf>
    <xf numFmtId="4" fontId="11" fillId="0" borderId="0" xfId="15" applyNumberFormat="1" applyFont="1" applyAlignment="1" applyProtection="1">
      <alignment horizontal="left" vertical="top"/>
    </xf>
    <xf numFmtId="2" fontId="13" fillId="0" borderId="0" xfId="15" applyNumberFormat="1" applyFont="1" applyAlignment="1" applyProtection="1">
      <alignment horizontal="left" vertical="top" wrapText="1"/>
    </xf>
    <xf numFmtId="4" fontId="26" fillId="0" borderId="0" xfId="18" applyNumberFormat="1" applyFont="1" applyAlignment="1" applyProtection="1">
      <alignment horizontal="center" vertical="top" wrapText="1"/>
    </xf>
    <xf numFmtId="0" fontId="26" fillId="0" borderId="0" xfId="18" applyFont="1" applyProtection="1">
      <alignment vertical="top" wrapText="1"/>
    </xf>
    <xf numFmtId="171" fontId="26" fillId="0" borderId="0" xfId="18" applyNumberFormat="1" applyFont="1" applyAlignment="1" applyProtection="1">
      <alignment horizontal="center" vertical="top"/>
    </xf>
    <xf numFmtId="4" fontId="7" fillId="0" borderId="0" xfId="1" applyNumberFormat="1" applyFont="1" applyBorder="1" applyAlignment="1" applyProtection="1">
      <alignment horizontal="center"/>
    </xf>
    <xf numFmtId="4" fontId="7" fillId="0" borderId="0" xfId="1" applyNumberFormat="1" applyFont="1" applyBorder="1" applyAlignment="1" applyProtection="1">
      <alignment horizontal="right"/>
    </xf>
    <xf numFmtId="0" fontId="11" fillId="0" borderId="4" xfId="14" applyFont="1" applyBorder="1" applyAlignment="1" applyProtection="1">
      <alignment horizontal="left" vertical="top" wrapText="1"/>
    </xf>
    <xf numFmtId="4" fontId="11" fillId="0" borderId="4" xfId="13" applyNumberFormat="1" applyFont="1" applyBorder="1" applyAlignment="1" applyProtection="1">
      <alignment horizontal="left" vertical="top"/>
    </xf>
    <xf numFmtId="4" fontId="7" fillId="0" borderId="4" xfId="1" applyNumberFormat="1" applyFont="1" applyBorder="1" applyAlignment="1" applyProtection="1">
      <alignment horizontal="center"/>
    </xf>
    <xf numFmtId="4" fontId="7" fillId="0" borderId="4" xfId="1" applyNumberFormat="1" applyFont="1" applyBorder="1" applyAlignment="1" applyProtection="1">
      <alignment horizontal="right"/>
    </xf>
    <xf numFmtId="44" fontId="28" fillId="0" borderId="0" xfId="18" applyNumberFormat="1" applyFont="1" applyAlignment="1" applyProtection="1">
      <alignment vertical="top"/>
    </xf>
    <xf numFmtId="0" fontId="11" fillId="0" borderId="0" xfId="0" applyFont="1" applyAlignment="1" applyProtection="1">
      <alignment horizontal="left" vertical="top" wrapText="1"/>
    </xf>
    <xf numFmtId="168" fontId="11" fillId="0" borderId="0" xfId="6" applyNumberFormat="1" applyFont="1" applyFill="1" applyProtection="1">
      <alignment horizontal="right" vertical="top" wrapText="1"/>
      <protection locked="0"/>
    </xf>
    <xf numFmtId="0" fontId="11" fillId="0" borderId="0" xfId="0" applyFont="1" applyAlignment="1">
      <alignment horizontal="justify" vertical="top" wrapText="1"/>
    </xf>
    <xf numFmtId="0" fontId="13" fillId="0" borderId="0" xfId="0" applyFont="1" applyAlignment="1">
      <alignment horizontal="left" vertical="top"/>
    </xf>
    <xf numFmtId="0" fontId="11" fillId="0" borderId="0" xfId="0" applyFont="1" applyAlignment="1" applyProtection="1">
      <alignment horizontal="left" vertical="top" wrapText="1"/>
    </xf>
    <xf numFmtId="0" fontId="11" fillId="0" borderId="0" xfId="0" applyFont="1" applyAlignment="1" applyProtection="1">
      <alignment horizontal="justify" vertical="top" wrapText="1"/>
    </xf>
    <xf numFmtId="0" fontId="14" fillId="0" borderId="0" xfId="15" applyFont="1" applyAlignment="1" applyProtection="1">
      <alignment horizontal="left" vertical="top" wrapText="1"/>
    </xf>
    <xf numFmtId="0" fontId="13" fillId="0" borderId="0" xfId="15" applyFont="1" applyAlignment="1" applyProtection="1">
      <alignment horizontal="right" vertical="top" wrapText="1"/>
    </xf>
    <xf numFmtId="4" fontId="13" fillId="0" borderId="0" xfId="15" applyNumberFormat="1" applyFont="1" applyAlignment="1" applyProtection="1">
      <alignment horizontal="right" vertical="top" wrapText="1"/>
    </xf>
    <xf numFmtId="0" fontId="13" fillId="0" borderId="0" xfId="15" applyFont="1" applyAlignment="1" applyProtection="1">
      <alignment horizontal="center" vertical="top" wrapText="1"/>
    </xf>
    <xf numFmtId="0" fontId="11" fillId="0" borderId="0" xfId="15" applyFont="1" applyAlignment="1" applyProtection="1">
      <alignment horizontal="right" vertical="top" wrapText="1"/>
    </xf>
    <xf numFmtId="4" fontId="11" fillId="0" borderId="0" xfId="15" applyNumberFormat="1" applyFont="1" applyAlignment="1" applyProtection="1">
      <alignment horizontal="right" vertical="top" wrapText="1"/>
    </xf>
    <xf numFmtId="0" fontId="11" fillId="0" borderId="6" xfId="15" applyFont="1" applyBorder="1" applyAlignment="1" applyProtection="1">
      <alignment horizontal="center" vertical="top" wrapText="1"/>
    </xf>
    <xf numFmtId="0" fontId="11" fillId="0" borderId="0" xfId="15" applyFont="1" applyAlignment="1" applyProtection="1">
      <alignment vertical="top" wrapText="1"/>
    </xf>
    <xf numFmtId="0" fontId="11" fillId="0" borderId="5" xfId="15" applyFont="1" applyBorder="1" applyAlignment="1" applyProtection="1">
      <alignment horizontal="center" vertical="top" wrapText="1"/>
    </xf>
    <xf numFmtId="4" fontId="11" fillId="0" borderId="5" xfId="15" applyNumberFormat="1" applyFont="1" applyBorder="1" applyAlignment="1" applyProtection="1">
      <alignment horizontal="right" vertical="top" wrapText="1"/>
    </xf>
    <xf numFmtId="0" fontId="11" fillId="0" borderId="0" xfId="15" applyFont="1" applyAlignment="1" applyProtection="1">
      <alignment horizontal="center" vertical="top" wrapText="1"/>
    </xf>
    <xf numFmtId="0" fontId="11" fillId="0" borderId="0" xfId="15" applyFont="1" applyAlignment="1" applyProtection="1">
      <alignment horizontal="left" vertical="top" wrapText="1"/>
    </xf>
    <xf numFmtId="0" fontId="11" fillId="0" borderId="0" xfId="15" quotePrefix="1" applyFont="1" applyAlignment="1" applyProtection="1">
      <alignment horizontal="left" vertical="top" wrapText="1"/>
    </xf>
  </cellXfs>
  <cellStyles count="19">
    <cellStyle name="Comma 2" xfId="1" xr:uid="{00000000-0005-0000-0000-000000000000}"/>
    <cellStyle name="Navadno" xfId="0" builtinId="0" customBuiltin="1"/>
    <cellStyle name="Navadno 11" xfId="16" xr:uid="{00000000-0005-0000-0000-000002000000}"/>
    <cellStyle name="Navadno 13" xfId="18" xr:uid="{00000000-0005-0000-0000-000003000000}"/>
    <cellStyle name="Navadno 2" xfId="17" xr:uid="{00000000-0005-0000-0000-000004000000}"/>
    <cellStyle name="Navadno 2 2 2 2" xfId="10" xr:uid="{00000000-0005-0000-0000-000005000000}"/>
    <cellStyle name="Navadno 3" xfId="2" xr:uid="{00000000-0005-0000-0000-000006000000}"/>
    <cellStyle name="Normal 2" xfId="5" xr:uid="{00000000-0005-0000-0000-000007000000}"/>
    <cellStyle name="Normal 3" xfId="7" xr:uid="{00000000-0005-0000-0000-000008000000}"/>
    <cellStyle name="Normal 3 2" xfId="8" xr:uid="{00000000-0005-0000-0000-000009000000}"/>
    <cellStyle name="Normal 3 2 2" xfId="12" xr:uid="{00000000-0005-0000-0000-00000A000000}"/>
    <cellStyle name="Normal 3 3" xfId="11" xr:uid="{00000000-0005-0000-0000-00000B000000}"/>
    <cellStyle name="Normal 4" xfId="13" xr:uid="{00000000-0005-0000-0000-00000C000000}"/>
    <cellStyle name="Normal 5" xfId="15" xr:uid="{00000000-0005-0000-0000-00000D000000}"/>
    <cellStyle name="Normal_Sheet1" xfId="14" xr:uid="{00000000-0005-0000-0000-00000E000000}"/>
    <cellStyle name="popis cena enota" xfId="9" xr:uid="{00000000-0005-0000-0000-00000F000000}"/>
    <cellStyle name="popis cena na enoto" xfId="6" xr:uid="{00000000-0005-0000-0000-000010000000}"/>
    <cellStyle name="popis opomba" xfId="4" xr:uid="{00000000-0005-0000-0000-000011000000}"/>
    <cellStyle name="popis postavka" xfId="3" xr:uid="{00000000-0005-0000-0000-000012000000}"/>
  </cellStyles>
  <dxfs count="42">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s>
  <tableStyles count="0" defaultTableStyle="TableStyleMedium9" defaultPivotStyle="PivotStyleLight16"/>
  <colors>
    <mruColors>
      <color rgb="FFFFFFCC"/>
      <color rgb="FFFFEB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X33"/>
  <sheetViews>
    <sheetView tabSelected="1" view="pageBreakPreview" zoomScaleNormal="100" zoomScaleSheetLayoutView="100" workbookViewId="0"/>
  </sheetViews>
  <sheetFormatPr defaultColWidth="8.625" defaultRowHeight="12.75"/>
  <cols>
    <col min="1" max="1" width="4.125" style="2" customWidth="1"/>
    <col min="2" max="2" width="36.5" style="1" customWidth="1"/>
    <col min="3" max="3" width="6.5" style="3" customWidth="1"/>
    <col min="4" max="4" width="9.5" style="5" customWidth="1"/>
    <col min="5" max="5" width="11.5" style="8" customWidth="1"/>
    <col min="6" max="6" width="12.5" style="8" customWidth="1"/>
    <col min="7" max="16384" width="8.625" style="4"/>
  </cols>
  <sheetData>
    <row r="1" spans="1:178">
      <c r="B1" s="6" t="s">
        <v>312</v>
      </c>
      <c r="C1" s="7" t="s">
        <v>129</v>
      </c>
    </row>
    <row r="2" spans="1:178">
      <c r="C2" s="7" t="s">
        <v>130</v>
      </c>
      <c r="D2" s="9"/>
      <c r="E2" s="10"/>
      <c r="F2" s="10"/>
    </row>
    <row r="3" spans="1:178">
      <c r="C3" s="7"/>
      <c r="E3" s="10"/>
      <c r="F3" s="10"/>
    </row>
    <row r="4" spans="1:178">
      <c r="C4" s="7"/>
      <c r="E4" s="10"/>
      <c r="F4" s="10"/>
    </row>
    <row r="5" spans="1:178" ht="12.95" customHeight="1">
      <c r="B5" s="6" t="s">
        <v>25</v>
      </c>
      <c r="C5" s="7" t="s">
        <v>779</v>
      </c>
      <c r="D5" s="26"/>
      <c r="E5" s="26"/>
      <c r="F5" s="26"/>
    </row>
    <row r="6" spans="1:178" s="13" customFormat="1">
      <c r="A6" s="2"/>
      <c r="B6" s="1"/>
      <c r="C6" s="7"/>
      <c r="D6" s="7"/>
      <c r="E6" s="12"/>
      <c r="F6" s="12"/>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c r="EC6" s="4"/>
      <c r="ED6" s="4"/>
      <c r="EE6" s="4"/>
      <c r="EF6" s="4"/>
      <c r="EG6" s="4"/>
      <c r="EH6" s="4"/>
      <c r="EI6" s="4"/>
      <c r="EJ6" s="4"/>
      <c r="EK6" s="4"/>
      <c r="EL6" s="4"/>
      <c r="EM6" s="4"/>
      <c r="EN6" s="4"/>
      <c r="EO6" s="4"/>
      <c r="EP6" s="4"/>
      <c r="EQ6" s="4"/>
      <c r="ER6" s="4"/>
      <c r="ES6" s="4"/>
      <c r="ET6" s="4"/>
      <c r="EU6" s="4"/>
      <c r="EV6" s="4"/>
      <c r="EW6" s="4"/>
      <c r="EX6" s="4"/>
      <c r="EY6" s="4"/>
      <c r="EZ6" s="4"/>
      <c r="FA6" s="4"/>
      <c r="FB6" s="4"/>
      <c r="FC6" s="4"/>
      <c r="FD6" s="4"/>
      <c r="FE6" s="4"/>
      <c r="FF6" s="4"/>
      <c r="FG6" s="4"/>
      <c r="FH6" s="4"/>
      <c r="FI6" s="4"/>
      <c r="FJ6" s="4"/>
      <c r="FK6" s="4"/>
      <c r="FL6" s="4"/>
      <c r="FM6" s="4"/>
      <c r="FN6" s="4"/>
      <c r="FO6" s="4"/>
      <c r="FP6" s="4"/>
      <c r="FQ6" s="4"/>
      <c r="FR6" s="4"/>
      <c r="FS6" s="4"/>
      <c r="FT6" s="4"/>
      <c r="FU6" s="4"/>
      <c r="FV6" s="4"/>
    </row>
    <row r="7" spans="1:178" s="13" customFormat="1">
      <c r="A7" s="2"/>
      <c r="B7" s="1"/>
      <c r="C7" s="11"/>
      <c r="D7" s="11"/>
      <c r="E7" s="14"/>
      <c r="F7" s="1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row>
    <row r="8" spans="1:178">
      <c r="B8" s="6" t="s">
        <v>313</v>
      </c>
      <c r="C8" s="7" t="s">
        <v>314</v>
      </c>
    </row>
    <row r="9" spans="1:178" s="13" customFormat="1">
      <c r="A9" s="2"/>
      <c r="B9" s="1"/>
      <c r="D9" s="11"/>
      <c r="E9" s="14"/>
      <c r="F9" s="1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row>
    <row r="10" spans="1:178" s="13" customFormat="1">
      <c r="A10" s="2"/>
      <c r="B10" s="1"/>
      <c r="C10" s="11"/>
      <c r="D10" s="11"/>
      <c r="E10" s="14"/>
      <c r="F10" s="1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row>
    <row r="11" spans="1:178" s="13" customFormat="1">
      <c r="A11" s="2"/>
      <c r="B11" s="15" t="s">
        <v>315</v>
      </c>
      <c r="C11" s="16"/>
      <c r="D11" s="17"/>
      <c r="E11" s="18"/>
      <c r="F11" s="18"/>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row>
    <row r="12" spans="1:178" s="13" customFormat="1" ht="12.6" customHeight="1">
      <c r="A12" s="2"/>
      <c r="B12" s="1"/>
      <c r="C12" s="7"/>
      <c r="D12" s="5"/>
      <c r="E12" s="8"/>
      <c r="F12" s="20"/>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row>
    <row r="13" spans="1:178" s="13" customFormat="1">
      <c r="A13" s="2"/>
      <c r="B13" s="7" t="s">
        <v>128</v>
      </c>
      <c r="C13" s="11"/>
      <c r="D13" s="11"/>
      <c r="E13" s="14"/>
      <c r="F13" s="1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c r="EG13" s="4"/>
      <c r="EH13" s="4"/>
      <c r="EI13" s="4"/>
      <c r="EJ13" s="4"/>
      <c r="EK13" s="4"/>
      <c r="EL13" s="4"/>
      <c r="EM13" s="4"/>
      <c r="EN13" s="4"/>
      <c r="EO13" s="4"/>
      <c r="EP13" s="4"/>
      <c r="EQ13" s="4"/>
      <c r="ER13" s="4"/>
      <c r="ES13" s="4"/>
      <c r="ET13" s="4"/>
      <c r="EU13" s="4"/>
      <c r="EV13" s="4"/>
      <c r="EW13" s="4"/>
      <c r="EX13" s="4"/>
      <c r="EY13" s="4"/>
      <c r="EZ13" s="4"/>
      <c r="FA13" s="4"/>
      <c r="FB13" s="4"/>
      <c r="FC13" s="4"/>
      <c r="FD13" s="4"/>
      <c r="FE13" s="4"/>
      <c r="FF13" s="4"/>
      <c r="FG13" s="4"/>
      <c r="FH13" s="4"/>
      <c r="FI13" s="4"/>
      <c r="FJ13" s="4"/>
      <c r="FK13" s="4"/>
      <c r="FL13" s="4"/>
      <c r="FM13" s="4"/>
      <c r="FN13" s="4"/>
      <c r="FO13" s="4"/>
      <c r="FP13" s="4"/>
      <c r="FQ13" s="4"/>
      <c r="FR13" s="4"/>
      <c r="FS13" s="4"/>
      <c r="FT13" s="4"/>
      <c r="FU13" s="4"/>
      <c r="FV13" s="4"/>
    </row>
    <row r="14" spans="1:178" s="13" customFormat="1">
      <c r="A14" s="2" t="s">
        <v>4</v>
      </c>
      <c r="B14" s="6" t="s">
        <v>316</v>
      </c>
      <c r="C14" s="3"/>
      <c r="D14" s="5"/>
      <c r="E14" s="8"/>
      <c r="F14" s="19">
        <f>+'SP rekapitulacija'!F13</f>
        <v>0</v>
      </c>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c r="EJ14" s="4"/>
      <c r="EK14" s="4"/>
      <c r="EL14" s="4"/>
      <c r="EM14" s="4"/>
      <c r="EN14" s="4"/>
      <c r="EO14" s="4"/>
      <c r="EP14" s="4"/>
      <c r="EQ14" s="4"/>
      <c r="ER14" s="4"/>
      <c r="ES14" s="4"/>
      <c r="ET14" s="4"/>
      <c r="EU14" s="4"/>
      <c r="EV14" s="4"/>
      <c r="EW14" s="4"/>
      <c r="EX14" s="4"/>
      <c r="EY14" s="4"/>
      <c r="EZ14" s="4"/>
      <c r="FA14" s="4"/>
      <c r="FB14" s="4"/>
      <c r="FC14" s="4"/>
      <c r="FD14" s="4"/>
      <c r="FE14" s="4"/>
      <c r="FF14" s="4"/>
      <c r="FG14" s="4"/>
      <c r="FH14" s="4"/>
      <c r="FI14" s="4"/>
      <c r="FJ14" s="4"/>
      <c r="FK14" s="4"/>
      <c r="FL14" s="4"/>
      <c r="FM14" s="4"/>
      <c r="FN14" s="4"/>
      <c r="FO14" s="4"/>
      <c r="FP14" s="4"/>
      <c r="FQ14" s="4"/>
      <c r="FR14" s="4"/>
      <c r="FS14" s="4"/>
      <c r="FT14" s="4"/>
      <c r="FU14" s="4"/>
      <c r="FV14" s="4"/>
    </row>
    <row r="15" spans="1:178" s="13" customFormat="1">
      <c r="A15" s="2" t="s">
        <v>10</v>
      </c>
      <c r="B15" s="6" t="s">
        <v>661</v>
      </c>
      <c r="C15" s="7"/>
      <c r="D15" s="5"/>
      <c r="E15" s="8"/>
      <c r="F15" s="19">
        <f>+'SP rekapitulacija'!F14</f>
        <v>0</v>
      </c>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c r="EE15" s="4"/>
      <c r="EF15" s="4"/>
      <c r="EG15" s="4"/>
      <c r="EH15" s="4"/>
      <c r="EI15" s="4"/>
      <c r="EJ15" s="4"/>
      <c r="EK15" s="4"/>
      <c r="EL15" s="4"/>
      <c r="EM15" s="4"/>
      <c r="EN15" s="4"/>
      <c r="EO15" s="4"/>
      <c r="EP15" s="4"/>
      <c r="EQ15" s="4"/>
      <c r="ER15" s="4"/>
      <c r="ES15" s="4"/>
      <c r="ET15" s="4"/>
      <c r="EU15" s="4"/>
      <c r="EV15" s="4"/>
      <c r="EW15" s="4"/>
      <c r="EX15" s="4"/>
      <c r="EY15" s="4"/>
      <c r="EZ15" s="4"/>
      <c r="FA15" s="4"/>
      <c r="FB15" s="4"/>
      <c r="FC15" s="4"/>
      <c r="FD15" s="4"/>
      <c r="FE15" s="4"/>
      <c r="FF15" s="4"/>
      <c r="FG15" s="4"/>
      <c r="FH15" s="4"/>
      <c r="FI15" s="4"/>
      <c r="FJ15" s="4"/>
      <c r="FK15" s="4"/>
      <c r="FL15" s="4"/>
      <c r="FM15" s="4"/>
      <c r="FN15" s="4"/>
      <c r="FO15" s="4"/>
      <c r="FP15" s="4"/>
      <c r="FQ15" s="4"/>
      <c r="FR15" s="4"/>
      <c r="FS15" s="4"/>
      <c r="FT15" s="4"/>
      <c r="FU15" s="4"/>
      <c r="FV15" s="4"/>
    </row>
    <row r="16" spans="1:178" s="13" customFormat="1">
      <c r="A16" s="2" t="s">
        <v>11</v>
      </c>
      <c r="B16" s="6" t="s">
        <v>660</v>
      </c>
      <c r="C16" s="7"/>
      <c r="D16" s="5"/>
      <c r="E16" s="8"/>
      <c r="F16" s="19">
        <f>+'SP rekapitulacija'!F15</f>
        <v>0</v>
      </c>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row>
    <row r="17" spans="1:180" s="13" customFormat="1">
      <c r="A17" s="2" t="s">
        <v>12</v>
      </c>
      <c r="B17" s="6" t="s">
        <v>659</v>
      </c>
      <c r="C17" s="7"/>
      <c r="D17" s="5"/>
      <c r="E17" s="8"/>
      <c r="F17" s="19">
        <f>+'SP rekapitulacija'!F16</f>
        <v>0</v>
      </c>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4"/>
      <c r="FH17" s="4"/>
      <c r="FI17" s="4"/>
      <c r="FJ17" s="4"/>
      <c r="FK17" s="4"/>
      <c r="FL17" s="4"/>
      <c r="FM17" s="4"/>
      <c r="FN17" s="4"/>
      <c r="FO17" s="4"/>
      <c r="FP17" s="4"/>
      <c r="FQ17" s="4"/>
      <c r="FR17" s="4"/>
      <c r="FS17" s="4"/>
      <c r="FT17" s="4"/>
      <c r="FU17" s="4"/>
      <c r="FV17" s="4"/>
    </row>
    <row r="18" spans="1:180" s="13" customFormat="1">
      <c r="A18" s="2"/>
      <c r="B18" s="6"/>
      <c r="C18" s="7"/>
      <c r="D18" s="5"/>
      <c r="E18" s="8"/>
      <c r="F18" s="19"/>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4"/>
      <c r="DK18" s="4"/>
      <c r="DL18" s="4"/>
      <c r="DM18" s="4"/>
      <c r="DN18" s="4"/>
      <c r="DO18" s="4"/>
      <c r="DP18" s="4"/>
      <c r="DQ18" s="4"/>
      <c r="DR18" s="4"/>
      <c r="DS18" s="4"/>
      <c r="DT18" s="4"/>
      <c r="DU18" s="4"/>
      <c r="DV18" s="4"/>
      <c r="DW18" s="4"/>
      <c r="DX18" s="4"/>
      <c r="DY18" s="4"/>
      <c r="DZ18" s="4"/>
      <c r="EA18" s="4"/>
      <c r="EB18" s="4"/>
      <c r="EC18" s="4"/>
      <c r="ED18" s="4"/>
      <c r="EE18" s="4"/>
      <c r="EF18" s="4"/>
      <c r="EG18" s="4"/>
      <c r="EH18" s="4"/>
      <c r="EI18" s="4"/>
      <c r="EJ18" s="4"/>
      <c r="EK18" s="4"/>
      <c r="EL18" s="4"/>
      <c r="EM18" s="4"/>
      <c r="EN18" s="4"/>
      <c r="EO18" s="4"/>
      <c r="EP18" s="4"/>
      <c r="EQ18" s="4"/>
      <c r="ER18" s="4"/>
      <c r="ES18" s="4"/>
      <c r="ET18" s="4"/>
      <c r="EU18" s="4"/>
      <c r="EV18" s="4"/>
      <c r="EW18" s="4"/>
      <c r="EX18" s="4"/>
      <c r="EY18" s="4"/>
      <c r="EZ18" s="4"/>
      <c r="FA18" s="4"/>
      <c r="FB18" s="4"/>
      <c r="FC18" s="4"/>
      <c r="FD18" s="4"/>
      <c r="FE18" s="4"/>
      <c r="FF18" s="4"/>
      <c r="FG18" s="4"/>
      <c r="FH18" s="4"/>
      <c r="FI18" s="4"/>
      <c r="FJ18" s="4"/>
      <c r="FK18" s="4"/>
      <c r="FL18" s="4"/>
      <c r="FM18" s="4"/>
      <c r="FN18" s="4"/>
      <c r="FO18" s="4"/>
      <c r="FP18" s="4"/>
      <c r="FQ18" s="4"/>
      <c r="FR18" s="4"/>
      <c r="FS18" s="4"/>
      <c r="FT18" s="4"/>
      <c r="FU18" s="4"/>
      <c r="FV18" s="4"/>
    </row>
    <row r="19" spans="1:180" s="13" customFormat="1">
      <c r="A19" s="2"/>
      <c r="B19" s="7" t="s">
        <v>729</v>
      </c>
      <c r="C19" s="7"/>
      <c r="D19" s="5"/>
      <c r="E19" s="8"/>
      <c r="F19" s="19"/>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row>
    <row r="20" spans="1:180" s="13" customFormat="1">
      <c r="A20" s="2" t="s">
        <v>4</v>
      </c>
      <c r="B20" s="6" t="s">
        <v>316</v>
      </c>
      <c r="C20" s="3"/>
      <c r="D20" s="5"/>
      <c r="E20" s="8"/>
      <c r="F20" s="19">
        <f>+'SP T rekapitulacija'!F13</f>
        <v>0</v>
      </c>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row>
    <row r="21" spans="1:180" s="13" customFormat="1">
      <c r="A21" s="2" t="s">
        <v>10</v>
      </c>
      <c r="B21" s="6" t="s">
        <v>660</v>
      </c>
      <c r="C21" s="7"/>
      <c r="D21" s="5"/>
      <c r="E21" s="8"/>
      <c r="F21" s="19">
        <f>+'SP T rekapitulacija'!F14</f>
        <v>0</v>
      </c>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row>
    <row r="22" spans="1:180" s="13" customFormat="1">
      <c r="A22" s="2"/>
      <c r="B22" s="6"/>
      <c r="C22" s="7"/>
      <c r="D22" s="5"/>
      <c r="E22" s="8"/>
      <c r="F22" s="19"/>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row>
    <row r="23" spans="1:180" s="13" customFormat="1">
      <c r="A23" s="2"/>
      <c r="B23" s="6" t="s">
        <v>566</v>
      </c>
      <c r="C23" s="7"/>
      <c r="D23" s="5"/>
      <c r="E23" s="8"/>
      <c r="F23" s="19">
        <f>(F14+F15+F16+F17+F20+F21)*0.05</f>
        <v>0</v>
      </c>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row>
    <row r="24" spans="1:180" s="13" customFormat="1">
      <c r="A24" s="2"/>
      <c r="B24" s="6"/>
      <c r="C24" s="7"/>
      <c r="D24" s="5"/>
      <c r="E24" s="8"/>
      <c r="F24" s="19"/>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row>
    <row r="25" spans="1:180" s="13" customFormat="1">
      <c r="A25" s="2"/>
      <c r="B25" s="6" t="s">
        <v>1</v>
      </c>
      <c r="C25" s="7"/>
      <c r="D25" s="5"/>
      <c r="E25" s="8"/>
      <c r="F25" s="19">
        <f>SUM(F14:F24)</f>
        <v>0</v>
      </c>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row>
    <row r="26" spans="1:180" s="13" customFormat="1">
      <c r="A26" s="2"/>
      <c r="B26" s="6"/>
      <c r="C26" s="7"/>
      <c r="D26" s="5"/>
      <c r="E26" s="8"/>
      <c r="F26" s="19"/>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row>
    <row r="27" spans="1:180" s="13" customFormat="1">
      <c r="A27" s="2"/>
      <c r="B27" s="6" t="s">
        <v>30</v>
      </c>
      <c r="C27" s="7"/>
      <c r="D27" s="5"/>
      <c r="E27" s="8"/>
      <c r="F27" s="19">
        <f>+F25*0.22</f>
        <v>0</v>
      </c>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row>
    <row r="28" spans="1:180" s="13" customFormat="1">
      <c r="A28" s="2"/>
      <c r="B28" s="1"/>
      <c r="C28" s="3"/>
      <c r="D28" s="5"/>
      <c r="E28" s="8"/>
      <c r="F28" s="20"/>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row>
    <row r="29" spans="1:180" s="13" customFormat="1">
      <c r="A29" s="2"/>
      <c r="B29" s="21" t="s">
        <v>778</v>
      </c>
      <c r="C29" s="22"/>
      <c r="D29" s="23"/>
      <c r="E29" s="24"/>
      <c r="F29" s="25">
        <f>+F25+F27</f>
        <v>0</v>
      </c>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row>
    <row r="30" spans="1:180" s="13" customFormat="1">
      <c r="A30" s="2"/>
      <c r="B30" s="6"/>
      <c r="C30" s="7"/>
      <c r="D30" s="5"/>
      <c r="E30" s="8"/>
      <c r="F30" s="8"/>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c r="CG30" s="4"/>
      <c r="CH30" s="4"/>
      <c r="CI30" s="4"/>
      <c r="CJ30" s="4"/>
      <c r="CK30" s="4"/>
      <c r="CL30" s="4"/>
      <c r="CM30" s="4"/>
      <c r="CN30" s="4"/>
      <c r="CO30" s="4"/>
      <c r="CP30" s="4"/>
      <c r="CQ30" s="4"/>
      <c r="CR30" s="4"/>
      <c r="CS30" s="4"/>
      <c r="CT30" s="4"/>
      <c r="CU30" s="4"/>
      <c r="CV30" s="4"/>
      <c r="CW30" s="4"/>
      <c r="CX30" s="4"/>
      <c r="CY30" s="4"/>
      <c r="CZ30" s="4"/>
      <c r="DA30" s="4"/>
      <c r="DB30" s="4"/>
      <c r="DC30" s="4"/>
      <c r="DD30" s="4"/>
      <c r="DE30" s="4"/>
      <c r="DF30" s="4"/>
      <c r="DG30" s="4"/>
      <c r="DH30" s="4"/>
      <c r="DI30" s="4"/>
      <c r="DJ30" s="4"/>
      <c r="DK30" s="4"/>
      <c r="DL30" s="4"/>
      <c r="DM30" s="4"/>
      <c r="DN30" s="4"/>
      <c r="DO30" s="4"/>
      <c r="DP30" s="4"/>
      <c r="DQ30" s="4"/>
      <c r="DR30" s="4"/>
      <c r="DS30" s="4"/>
      <c r="DT30" s="4"/>
      <c r="DU30" s="4"/>
      <c r="DV30" s="4"/>
      <c r="DW30" s="4"/>
      <c r="DX30" s="4"/>
      <c r="DY30" s="4"/>
      <c r="DZ30" s="4"/>
      <c r="EA30" s="4"/>
      <c r="EB30" s="4"/>
      <c r="EC30" s="4"/>
      <c r="ED30" s="4"/>
      <c r="EE30" s="4"/>
      <c r="EF30" s="4"/>
      <c r="EG30" s="4"/>
      <c r="EH30" s="4"/>
      <c r="EI30" s="4"/>
      <c r="EJ30" s="4"/>
      <c r="EK30" s="4"/>
      <c r="EL30" s="4"/>
      <c r="EM30" s="4"/>
      <c r="EN30" s="4"/>
      <c r="EO30" s="4"/>
      <c r="EP30" s="4"/>
      <c r="EQ30" s="4"/>
      <c r="ER30" s="4"/>
      <c r="ES30" s="4"/>
      <c r="ET30" s="4"/>
      <c r="EU30" s="4"/>
      <c r="EV30" s="4"/>
      <c r="EW30" s="4"/>
      <c r="EX30" s="4"/>
      <c r="EY30" s="4"/>
      <c r="EZ30" s="4"/>
      <c r="FA30" s="4"/>
      <c r="FB30" s="4"/>
      <c r="FC30" s="4"/>
      <c r="FD30" s="4"/>
      <c r="FE30" s="4"/>
      <c r="FF30" s="4"/>
      <c r="FG30" s="4"/>
      <c r="FH30" s="4"/>
      <c r="FI30" s="4"/>
      <c r="FJ30" s="4"/>
      <c r="FK30" s="4"/>
      <c r="FL30" s="4"/>
      <c r="FM30" s="4"/>
      <c r="FN30" s="4"/>
      <c r="FO30" s="4"/>
      <c r="FP30" s="4"/>
      <c r="FQ30" s="4"/>
      <c r="FR30" s="4"/>
      <c r="FS30" s="4"/>
      <c r="FT30" s="4"/>
      <c r="FU30" s="4"/>
      <c r="FV30" s="4"/>
    </row>
    <row r="31" spans="1:180">
      <c r="B31" s="6"/>
    </row>
    <row r="32" spans="1:180">
      <c r="B32" s="259"/>
      <c r="C32" s="259"/>
      <c r="D32" s="259"/>
      <c r="E32" s="259"/>
      <c r="F32" s="259"/>
    </row>
    <row r="33" spans="1:6">
      <c r="A33" s="27"/>
      <c r="B33" s="260"/>
      <c r="C33" s="260"/>
      <c r="D33" s="260"/>
      <c r="E33" s="260"/>
      <c r="F33" s="260"/>
    </row>
  </sheetData>
  <sheetProtection password="CCBE" sheet="1" objects="1" scenarios="1"/>
  <mergeCells count="2">
    <mergeCell ref="B32:F32"/>
    <mergeCell ref="B33:F33"/>
  </mergeCells>
  <pageMargins left="0.98425196850393704" right="0.98425196850393704" top="0.98425196850393704" bottom="0.98425196850393704" header="0.59055118110236227" footer="0.59055118110236227"/>
  <pageSetup paperSize="9" scale="91" fitToHeight="0" orientation="portrait" r:id="rId1"/>
  <headerFooter alignWithMargins="0">
    <oddHeader>&amp;R&amp;"Arial Narrow,Navadno"&amp;9Gradnja športnega parka Savsko naselje v Ljubljani / vzdrževalna dela / PZI / Rekapitulacija</oddHeader>
    <oddFooter>&amp;R&amp;"Arial Narrow,Navadno"&amp;9&amp;P/&amp;N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V26"/>
  <sheetViews>
    <sheetView view="pageBreakPreview" zoomScaleNormal="100" zoomScaleSheetLayoutView="100" workbookViewId="0">
      <selection activeCell="B25" sqref="B25:F25"/>
    </sheetView>
  </sheetViews>
  <sheetFormatPr defaultColWidth="8.625" defaultRowHeight="12.75"/>
  <cols>
    <col min="1" max="1" width="4.125" style="2" customWidth="1"/>
    <col min="2" max="2" width="36.5" style="1" customWidth="1"/>
    <col min="3" max="3" width="6.5" style="3" customWidth="1"/>
    <col min="4" max="4" width="9.5" style="5" customWidth="1"/>
    <col min="5" max="5" width="11.5" style="8" customWidth="1"/>
    <col min="6" max="6" width="12.5" style="8" customWidth="1"/>
    <col min="7" max="16384" width="8.625" style="4"/>
  </cols>
  <sheetData>
    <row r="1" spans="1:178">
      <c r="B1" s="6" t="s">
        <v>312</v>
      </c>
      <c r="C1" s="7" t="s">
        <v>129</v>
      </c>
    </row>
    <row r="2" spans="1:178">
      <c r="C2" s="7" t="s">
        <v>130</v>
      </c>
      <c r="D2" s="9"/>
      <c r="E2" s="10"/>
      <c r="F2" s="10"/>
    </row>
    <row r="3" spans="1:178">
      <c r="C3" s="7"/>
      <c r="E3" s="10"/>
      <c r="F3" s="10"/>
    </row>
    <row r="4" spans="1:178">
      <c r="C4" s="7"/>
      <c r="E4" s="10"/>
      <c r="F4" s="10"/>
    </row>
    <row r="5" spans="1:178" ht="12.95" customHeight="1">
      <c r="B5" s="6" t="s">
        <v>25</v>
      </c>
      <c r="C5" s="7" t="s">
        <v>128</v>
      </c>
      <c r="D5" s="26"/>
      <c r="E5" s="26"/>
      <c r="F5" s="26"/>
    </row>
    <row r="6" spans="1:178" s="13" customFormat="1">
      <c r="A6" s="2"/>
      <c r="B6" s="1"/>
      <c r="C6" s="7"/>
      <c r="D6" s="7"/>
      <c r="E6" s="12"/>
      <c r="F6" s="12"/>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c r="EC6" s="4"/>
      <c r="ED6" s="4"/>
      <c r="EE6" s="4"/>
      <c r="EF6" s="4"/>
      <c r="EG6" s="4"/>
      <c r="EH6" s="4"/>
      <c r="EI6" s="4"/>
      <c r="EJ6" s="4"/>
      <c r="EK6" s="4"/>
      <c r="EL6" s="4"/>
      <c r="EM6" s="4"/>
      <c r="EN6" s="4"/>
      <c r="EO6" s="4"/>
      <c r="EP6" s="4"/>
      <c r="EQ6" s="4"/>
      <c r="ER6" s="4"/>
      <c r="ES6" s="4"/>
      <c r="ET6" s="4"/>
      <c r="EU6" s="4"/>
      <c r="EV6" s="4"/>
      <c r="EW6" s="4"/>
      <c r="EX6" s="4"/>
      <c r="EY6" s="4"/>
      <c r="EZ6" s="4"/>
      <c r="FA6" s="4"/>
      <c r="FB6" s="4"/>
      <c r="FC6" s="4"/>
      <c r="FD6" s="4"/>
      <c r="FE6" s="4"/>
      <c r="FF6" s="4"/>
      <c r="FG6" s="4"/>
      <c r="FH6" s="4"/>
      <c r="FI6" s="4"/>
      <c r="FJ6" s="4"/>
      <c r="FK6" s="4"/>
      <c r="FL6" s="4"/>
      <c r="FM6" s="4"/>
      <c r="FN6" s="4"/>
      <c r="FO6" s="4"/>
      <c r="FP6" s="4"/>
      <c r="FQ6" s="4"/>
      <c r="FR6" s="4"/>
      <c r="FS6" s="4"/>
      <c r="FT6" s="4"/>
      <c r="FU6" s="4"/>
      <c r="FV6" s="4"/>
    </row>
    <row r="7" spans="1:178" s="13" customFormat="1">
      <c r="A7" s="2"/>
      <c r="B7" s="1"/>
      <c r="C7" s="11"/>
      <c r="D7" s="11"/>
      <c r="E7" s="14"/>
      <c r="F7" s="1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row>
    <row r="8" spans="1:178">
      <c r="B8" s="6" t="s">
        <v>313</v>
      </c>
      <c r="C8" s="7" t="s">
        <v>314</v>
      </c>
    </row>
    <row r="9" spans="1:178" s="13" customFormat="1">
      <c r="A9" s="2"/>
      <c r="B9" s="1"/>
      <c r="D9" s="11"/>
      <c r="E9" s="14"/>
      <c r="F9" s="1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row>
    <row r="10" spans="1:178" s="13" customFormat="1">
      <c r="A10" s="2"/>
      <c r="B10" s="1"/>
      <c r="C10" s="11"/>
      <c r="D10" s="11"/>
      <c r="E10" s="14"/>
      <c r="F10" s="1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row>
    <row r="11" spans="1:178" s="13" customFormat="1">
      <c r="A11" s="2"/>
      <c r="B11" s="15" t="s">
        <v>315</v>
      </c>
      <c r="C11" s="16"/>
      <c r="D11" s="17"/>
      <c r="E11" s="18"/>
      <c r="F11" s="18"/>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row>
    <row r="12" spans="1:178" s="13" customFormat="1">
      <c r="A12" s="2"/>
      <c r="B12" s="1"/>
      <c r="C12" s="11"/>
      <c r="D12" s="11"/>
      <c r="E12" s="14"/>
      <c r="F12" s="1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row>
    <row r="13" spans="1:178" s="13" customFormat="1">
      <c r="A13" s="2" t="s">
        <v>4</v>
      </c>
      <c r="B13" s="6" t="s">
        <v>316</v>
      </c>
      <c r="C13" s="3"/>
      <c r="D13" s="5"/>
      <c r="E13" s="8"/>
      <c r="F13" s="19">
        <f>+'SP 10 KA'!F42</f>
        <v>0</v>
      </c>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c r="EG13" s="4"/>
      <c r="EH13" s="4"/>
      <c r="EI13" s="4"/>
      <c r="EJ13" s="4"/>
      <c r="EK13" s="4"/>
      <c r="EL13" s="4"/>
      <c r="EM13" s="4"/>
      <c r="EN13" s="4"/>
      <c r="EO13" s="4"/>
      <c r="EP13" s="4"/>
      <c r="EQ13" s="4"/>
      <c r="ER13" s="4"/>
      <c r="ES13" s="4"/>
      <c r="ET13" s="4"/>
      <c r="EU13" s="4"/>
      <c r="EV13" s="4"/>
      <c r="EW13" s="4"/>
      <c r="EX13" s="4"/>
      <c r="EY13" s="4"/>
      <c r="EZ13" s="4"/>
      <c r="FA13" s="4"/>
      <c r="FB13" s="4"/>
      <c r="FC13" s="4"/>
      <c r="FD13" s="4"/>
      <c r="FE13" s="4"/>
      <c r="FF13" s="4"/>
      <c r="FG13" s="4"/>
      <c r="FH13" s="4"/>
      <c r="FI13" s="4"/>
      <c r="FJ13" s="4"/>
      <c r="FK13" s="4"/>
      <c r="FL13" s="4"/>
      <c r="FM13" s="4"/>
      <c r="FN13" s="4"/>
      <c r="FO13" s="4"/>
      <c r="FP13" s="4"/>
      <c r="FQ13" s="4"/>
      <c r="FR13" s="4"/>
      <c r="FS13" s="4"/>
      <c r="FT13" s="4"/>
      <c r="FU13" s="4"/>
      <c r="FV13" s="4"/>
    </row>
    <row r="14" spans="1:178" s="13" customFormat="1">
      <c r="A14" s="2" t="s">
        <v>10</v>
      </c>
      <c r="B14" s="6" t="s">
        <v>661</v>
      </c>
      <c r="C14" s="7"/>
      <c r="D14" s="5"/>
      <c r="E14" s="8"/>
      <c r="F14" s="19">
        <f>+'SP 3 ELEKTRO NN'!F16</f>
        <v>0</v>
      </c>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c r="EJ14" s="4"/>
      <c r="EK14" s="4"/>
      <c r="EL14" s="4"/>
      <c r="EM14" s="4"/>
      <c r="EN14" s="4"/>
      <c r="EO14" s="4"/>
      <c r="EP14" s="4"/>
      <c r="EQ14" s="4"/>
      <c r="ER14" s="4"/>
      <c r="ES14" s="4"/>
      <c r="ET14" s="4"/>
      <c r="EU14" s="4"/>
      <c r="EV14" s="4"/>
      <c r="EW14" s="4"/>
      <c r="EX14" s="4"/>
      <c r="EY14" s="4"/>
      <c r="EZ14" s="4"/>
      <c r="FA14" s="4"/>
      <c r="FB14" s="4"/>
      <c r="FC14" s="4"/>
      <c r="FD14" s="4"/>
      <c r="FE14" s="4"/>
      <c r="FF14" s="4"/>
      <c r="FG14" s="4"/>
      <c r="FH14" s="4"/>
      <c r="FI14" s="4"/>
      <c r="FJ14" s="4"/>
      <c r="FK14" s="4"/>
      <c r="FL14" s="4"/>
      <c r="FM14" s="4"/>
      <c r="FN14" s="4"/>
      <c r="FO14" s="4"/>
      <c r="FP14" s="4"/>
      <c r="FQ14" s="4"/>
      <c r="FR14" s="4"/>
      <c r="FS14" s="4"/>
      <c r="FT14" s="4"/>
      <c r="FU14" s="4"/>
      <c r="FV14" s="4"/>
    </row>
    <row r="15" spans="1:178" s="13" customFormat="1">
      <c r="A15" s="2" t="s">
        <v>11</v>
      </c>
      <c r="B15" s="6" t="s">
        <v>660</v>
      </c>
      <c r="C15" s="7"/>
      <c r="D15" s="5"/>
      <c r="E15" s="8"/>
      <c r="F15" s="19">
        <f>+'SP 3.1 ELEKTRO RAZSVETLJAVA'!F34</f>
        <v>0</v>
      </c>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c r="EE15" s="4"/>
      <c r="EF15" s="4"/>
      <c r="EG15" s="4"/>
      <c r="EH15" s="4"/>
      <c r="EI15" s="4"/>
      <c r="EJ15" s="4"/>
      <c r="EK15" s="4"/>
      <c r="EL15" s="4"/>
      <c r="EM15" s="4"/>
      <c r="EN15" s="4"/>
      <c r="EO15" s="4"/>
      <c r="EP15" s="4"/>
      <c r="EQ15" s="4"/>
      <c r="ER15" s="4"/>
      <c r="ES15" s="4"/>
      <c r="ET15" s="4"/>
      <c r="EU15" s="4"/>
      <c r="EV15" s="4"/>
      <c r="EW15" s="4"/>
      <c r="EX15" s="4"/>
      <c r="EY15" s="4"/>
      <c r="EZ15" s="4"/>
      <c r="FA15" s="4"/>
      <c r="FB15" s="4"/>
      <c r="FC15" s="4"/>
      <c r="FD15" s="4"/>
      <c r="FE15" s="4"/>
      <c r="FF15" s="4"/>
      <c r="FG15" s="4"/>
      <c r="FH15" s="4"/>
      <c r="FI15" s="4"/>
      <c r="FJ15" s="4"/>
      <c r="FK15" s="4"/>
      <c r="FL15" s="4"/>
      <c r="FM15" s="4"/>
      <c r="FN15" s="4"/>
      <c r="FO15" s="4"/>
      <c r="FP15" s="4"/>
      <c r="FQ15" s="4"/>
      <c r="FR15" s="4"/>
      <c r="FS15" s="4"/>
      <c r="FT15" s="4"/>
      <c r="FU15" s="4"/>
      <c r="FV15" s="4"/>
    </row>
    <row r="16" spans="1:178" s="13" customFormat="1">
      <c r="A16" s="2" t="s">
        <v>12</v>
      </c>
      <c r="B16" s="6" t="s">
        <v>659</v>
      </c>
      <c r="C16" s="7"/>
      <c r="D16" s="5"/>
      <c r="E16" s="8"/>
      <c r="F16" s="19">
        <f>+'SP 4 načrt STR'!F38</f>
        <v>0</v>
      </c>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row>
    <row r="17" spans="1:178" s="13" customFormat="1">
      <c r="A17" s="2"/>
      <c r="B17" s="1"/>
      <c r="C17" s="7"/>
      <c r="D17" s="5"/>
      <c r="E17" s="8"/>
      <c r="F17" s="20"/>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4"/>
      <c r="FH17" s="4"/>
      <c r="FI17" s="4"/>
      <c r="FJ17" s="4"/>
      <c r="FK17" s="4"/>
      <c r="FL17" s="4"/>
      <c r="FM17" s="4"/>
      <c r="FN17" s="4"/>
      <c r="FO17" s="4"/>
      <c r="FP17" s="4"/>
      <c r="FQ17" s="4"/>
      <c r="FR17" s="4"/>
      <c r="FS17" s="4"/>
      <c r="FT17" s="4"/>
      <c r="FU17" s="4"/>
      <c r="FV17" s="4"/>
    </row>
    <row r="18" spans="1:178" s="13" customFormat="1">
      <c r="A18" s="2"/>
      <c r="B18" s="6" t="s">
        <v>662</v>
      </c>
      <c r="C18" s="7"/>
      <c r="D18" s="5"/>
      <c r="E18" s="8"/>
      <c r="F18" s="19">
        <f>SUM(F13:F17)</f>
        <v>0</v>
      </c>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4"/>
      <c r="DK18" s="4"/>
      <c r="DL18" s="4"/>
      <c r="DM18" s="4"/>
      <c r="DN18" s="4"/>
      <c r="DO18" s="4"/>
      <c r="DP18" s="4"/>
      <c r="DQ18" s="4"/>
      <c r="DR18" s="4"/>
      <c r="DS18" s="4"/>
      <c r="DT18" s="4"/>
      <c r="DU18" s="4"/>
      <c r="DV18" s="4"/>
      <c r="DW18" s="4"/>
      <c r="DX18" s="4"/>
      <c r="DY18" s="4"/>
      <c r="DZ18" s="4"/>
      <c r="EA18" s="4"/>
      <c r="EB18" s="4"/>
      <c r="EC18" s="4"/>
      <c r="ED18" s="4"/>
      <c r="EE18" s="4"/>
      <c r="EF18" s="4"/>
      <c r="EG18" s="4"/>
      <c r="EH18" s="4"/>
      <c r="EI18" s="4"/>
      <c r="EJ18" s="4"/>
      <c r="EK18" s="4"/>
      <c r="EL18" s="4"/>
      <c r="EM18" s="4"/>
      <c r="EN18" s="4"/>
      <c r="EO18" s="4"/>
      <c r="EP18" s="4"/>
      <c r="EQ18" s="4"/>
      <c r="ER18" s="4"/>
      <c r="ES18" s="4"/>
      <c r="ET18" s="4"/>
      <c r="EU18" s="4"/>
      <c r="EV18" s="4"/>
      <c r="EW18" s="4"/>
      <c r="EX18" s="4"/>
      <c r="EY18" s="4"/>
      <c r="EZ18" s="4"/>
      <c r="FA18" s="4"/>
      <c r="FB18" s="4"/>
      <c r="FC18" s="4"/>
      <c r="FD18" s="4"/>
      <c r="FE18" s="4"/>
      <c r="FF18" s="4"/>
      <c r="FG18" s="4"/>
      <c r="FH18" s="4"/>
      <c r="FI18" s="4"/>
      <c r="FJ18" s="4"/>
      <c r="FK18" s="4"/>
      <c r="FL18" s="4"/>
      <c r="FM18" s="4"/>
      <c r="FN18" s="4"/>
      <c r="FO18" s="4"/>
      <c r="FP18" s="4"/>
      <c r="FQ18" s="4"/>
      <c r="FR18" s="4"/>
      <c r="FS18" s="4"/>
      <c r="FT18" s="4"/>
      <c r="FU18" s="4"/>
      <c r="FV18" s="4"/>
    </row>
    <row r="19" spans="1:178" s="13" customFormat="1">
      <c r="A19" s="2"/>
      <c r="B19" s="6"/>
      <c r="C19" s="7"/>
      <c r="D19" s="5"/>
      <c r="E19" s="8"/>
      <c r="F19" s="19"/>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row>
    <row r="20" spans="1:178" s="13" customFormat="1">
      <c r="A20" s="2"/>
      <c r="B20" s="6"/>
      <c r="C20" s="7"/>
      <c r="D20" s="5"/>
      <c r="E20" s="8"/>
      <c r="F20" s="19"/>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row>
    <row r="21" spans="1:178" s="13" customFormat="1">
      <c r="A21" s="2"/>
      <c r="B21" s="1"/>
      <c r="C21" s="3"/>
      <c r="D21" s="5"/>
      <c r="E21" s="8"/>
      <c r="F21" s="20"/>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row>
    <row r="22" spans="1:178" s="13" customFormat="1">
      <c r="A22" s="2"/>
      <c r="B22" s="21"/>
      <c r="C22" s="22"/>
      <c r="D22" s="23"/>
      <c r="E22" s="24"/>
      <c r="F22" s="25"/>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row>
    <row r="23" spans="1:178" s="13" customFormat="1">
      <c r="A23" s="2"/>
      <c r="B23" s="6"/>
      <c r="C23" s="7"/>
      <c r="D23" s="5"/>
      <c r="E23" s="8"/>
      <c r="F23" s="8"/>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row>
    <row r="24" spans="1:178">
      <c r="B24" s="6"/>
    </row>
    <row r="25" spans="1:178">
      <c r="B25" s="259"/>
      <c r="C25" s="259"/>
      <c r="D25" s="259"/>
      <c r="E25" s="259"/>
      <c r="F25" s="259"/>
    </row>
    <row r="26" spans="1:178">
      <c r="A26" s="27" t="s">
        <v>22</v>
      </c>
      <c r="B26" s="260"/>
      <c r="C26" s="260"/>
      <c r="D26" s="260"/>
      <c r="E26" s="260"/>
      <c r="F26" s="260"/>
    </row>
  </sheetData>
  <sheetProtection password="CCBE" sheet="1" objects="1" scenarios="1"/>
  <mergeCells count="2">
    <mergeCell ref="B25:F25"/>
    <mergeCell ref="B26:F26"/>
  </mergeCells>
  <pageMargins left="0.98425196850393704" right="0.98425196850393704" top="0.98425196850393704" bottom="0.98425196850393704" header="0.59055118110236227" footer="0.59055118110236227"/>
  <pageSetup paperSize="9" scale="91" fitToHeight="0" orientation="portrait" r:id="rId1"/>
  <headerFooter alignWithMargins="0">
    <oddHeader>&amp;R&amp;"Arial Narrow,Navadno"&amp;9Gradnja športnega parka Savsko naselje v Ljubljani / vzdrževalna dela / PZI / Rekapitulacija</oddHeader>
    <oddFooter>&amp;R&amp;"Arial Narrow,Navadno"&amp;9&amp;P/&amp;N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59999389629810485"/>
  </sheetPr>
  <dimension ref="A1:FO560"/>
  <sheetViews>
    <sheetView view="pageBreakPreview" topLeftCell="A496" zoomScaleNormal="100" zoomScaleSheetLayoutView="100" workbookViewId="0">
      <selection activeCell="F500" sqref="F500"/>
    </sheetView>
  </sheetViews>
  <sheetFormatPr defaultColWidth="8.625" defaultRowHeight="12.75"/>
  <cols>
    <col min="1" max="1" width="4.125" style="46" customWidth="1"/>
    <col min="2" max="2" width="39.5" style="52" customWidth="1"/>
    <col min="3" max="3" width="5.5" style="57" customWidth="1"/>
    <col min="4" max="4" width="8.5" style="49" customWidth="1"/>
    <col min="5" max="6" width="11.5" style="50" customWidth="1"/>
    <col min="7" max="16384" width="8.625" style="51"/>
  </cols>
  <sheetData>
    <row r="1" spans="1:170">
      <c r="B1" s="47" t="s">
        <v>20</v>
      </c>
      <c r="C1" s="48" t="s">
        <v>129</v>
      </c>
    </row>
    <row r="2" spans="1:170">
      <c r="C2" s="48" t="s">
        <v>130</v>
      </c>
      <c r="D2" s="53"/>
      <c r="E2" s="53"/>
      <c r="F2" s="53"/>
    </row>
    <row r="3" spans="1:170">
      <c r="C3" s="48"/>
      <c r="E3" s="53"/>
      <c r="F3" s="53"/>
    </row>
    <row r="4" spans="1:170">
      <c r="C4" s="48"/>
      <c r="E4" s="53"/>
      <c r="F4" s="53"/>
    </row>
    <row r="5" spans="1:170">
      <c r="B5" s="47" t="s">
        <v>25</v>
      </c>
      <c r="C5" s="54" t="s">
        <v>128</v>
      </c>
      <c r="D5" s="55"/>
      <c r="E5" s="55"/>
      <c r="F5" s="55"/>
    </row>
    <row r="6" spans="1:170" s="56" customFormat="1">
      <c r="A6" s="46"/>
      <c r="B6" s="52"/>
      <c r="C6" s="48"/>
      <c r="D6" s="48"/>
      <c r="E6" s="48"/>
      <c r="F6" s="48"/>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c r="BE6" s="51"/>
      <c r="BF6" s="51"/>
      <c r="BG6" s="51"/>
      <c r="BH6" s="51"/>
      <c r="BI6" s="51"/>
      <c r="BJ6" s="51"/>
      <c r="BK6" s="51"/>
      <c r="BL6" s="51"/>
      <c r="BM6" s="51"/>
      <c r="BN6" s="51"/>
      <c r="BO6" s="51"/>
      <c r="BP6" s="51"/>
      <c r="BQ6" s="51"/>
      <c r="BR6" s="51"/>
      <c r="BS6" s="51"/>
      <c r="BT6" s="51"/>
      <c r="BU6" s="51"/>
      <c r="BV6" s="51"/>
      <c r="BW6" s="51"/>
      <c r="BX6" s="51"/>
      <c r="BY6" s="51"/>
      <c r="BZ6" s="51"/>
      <c r="CA6" s="51"/>
      <c r="CB6" s="51"/>
      <c r="CC6" s="51"/>
      <c r="CD6" s="51"/>
      <c r="CE6" s="51"/>
      <c r="CF6" s="51"/>
      <c r="CG6" s="51"/>
      <c r="CH6" s="51"/>
      <c r="CI6" s="51"/>
      <c r="CJ6" s="51"/>
      <c r="CK6" s="51"/>
      <c r="CL6" s="51"/>
      <c r="CM6" s="51"/>
      <c r="CN6" s="51"/>
      <c r="CO6" s="51"/>
      <c r="CP6" s="51"/>
      <c r="CQ6" s="51"/>
      <c r="CR6" s="51"/>
      <c r="CS6" s="51"/>
      <c r="CT6" s="51"/>
      <c r="CU6" s="51"/>
      <c r="CV6" s="51"/>
      <c r="CW6" s="51"/>
      <c r="CX6" s="51"/>
      <c r="CY6" s="51"/>
      <c r="CZ6" s="51"/>
      <c r="DA6" s="51"/>
      <c r="DB6" s="51"/>
      <c r="DC6" s="51"/>
      <c r="DD6" s="51"/>
      <c r="DE6" s="51"/>
      <c r="DF6" s="51"/>
      <c r="DG6" s="51"/>
      <c r="DH6" s="51"/>
      <c r="DI6" s="51"/>
      <c r="DJ6" s="51"/>
      <c r="DK6" s="51"/>
      <c r="DL6" s="51"/>
      <c r="DM6" s="51"/>
      <c r="DN6" s="51"/>
      <c r="DO6" s="51"/>
      <c r="DP6" s="51"/>
      <c r="DQ6" s="51"/>
      <c r="DR6" s="51"/>
      <c r="DS6" s="51"/>
      <c r="DT6" s="51"/>
      <c r="DU6" s="51"/>
      <c r="DV6" s="51"/>
      <c r="DW6" s="51"/>
      <c r="DX6" s="51"/>
      <c r="DY6" s="51"/>
      <c r="DZ6" s="51"/>
      <c r="EA6" s="51"/>
      <c r="EB6" s="51"/>
      <c r="EC6" s="51"/>
      <c r="ED6" s="51"/>
      <c r="EE6" s="51"/>
      <c r="EF6" s="51"/>
      <c r="EG6" s="51"/>
      <c r="EH6" s="51"/>
      <c r="EI6" s="51"/>
      <c r="EJ6" s="51"/>
      <c r="EK6" s="51"/>
      <c r="EL6" s="51"/>
      <c r="EM6" s="51"/>
      <c r="EN6" s="51"/>
      <c r="EO6" s="51"/>
      <c r="EP6" s="51"/>
      <c r="EQ6" s="51"/>
      <c r="ER6" s="51"/>
      <c r="ES6" s="51"/>
      <c r="ET6" s="51"/>
      <c r="EU6" s="51"/>
      <c r="EV6" s="51"/>
      <c r="EW6" s="51"/>
      <c r="EX6" s="51"/>
      <c r="EY6" s="51"/>
      <c r="EZ6" s="51"/>
      <c r="FA6" s="51"/>
      <c r="FB6" s="51"/>
      <c r="FC6" s="51"/>
      <c r="FD6" s="51"/>
      <c r="FE6" s="51"/>
      <c r="FF6" s="51"/>
      <c r="FG6" s="51"/>
      <c r="FH6" s="51"/>
      <c r="FI6" s="51"/>
      <c r="FJ6" s="51"/>
      <c r="FK6" s="51"/>
      <c r="FL6" s="51"/>
      <c r="FM6" s="51"/>
      <c r="FN6" s="51"/>
    </row>
    <row r="7" spans="1:170" s="56" customFormat="1">
      <c r="A7" s="46"/>
      <c r="B7" s="52"/>
      <c r="C7" s="55"/>
      <c r="D7" s="55"/>
      <c r="E7" s="55"/>
      <c r="F7" s="55"/>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c r="BQ7" s="51"/>
      <c r="BR7" s="51"/>
      <c r="BS7" s="51"/>
      <c r="BT7" s="51"/>
      <c r="BU7" s="51"/>
      <c r="BV7" s="51"/>
      <c r="BW7" s="51"/>
      <c r="BX7" s="51"/>
      <c r="BY7" s="51"/>
      <c r="BZ7" s="51"/>
      <c r="CA7" s="51"/>
      <c r="CB7" s="51"/>
      <c r="CC7" s="51"/>
      <c r="CD7" s="51"/>
      <c r="CE7" s="51"/>
      <c r="CF7" s="51"/>
      <c r="CG7" s="51"/>
      <c r="CH7" s="51"/>
      <c r="CI7" s="51"/>
      <c r="CJ7" s="51"/>
      <c r="CK7" s="51"/>
      <c r="CL7" s="51"/>
      <c r="CM7" s="51"/>
      <c r="CN7" s="51"/>
      <c r="CO7" s="51"/>
      <c r="CP7" s="51"/>
      <c r="CQ7" s="51"/>
      <c r="CR7" s="51"/>
      <c r="CS7" s="51"/>
      <c r="CT7" s="51"/>
      <c r="CU7" s="51"/>
      <c r="CV7" s="51"/>
      <c r="CW7" s="51"/>
      <c r="CX7" s="51"/>
      <c r="CY7" s="51"/>
      <c r="CZ7" s="51"/>
      <c r="DA7" s="51"/>
      <c r="DB7" s="51"/>
      <c r="DC7" s="51"/>
      <c r="DD7" s="51"/>
      <c r="DE7" s="51"/>
      <c r="DF7" s="51"/>
      <c r="DG7" s="51"/>
      <c r="DH7" s="51"/>
      <c r="DI7" s="51"/>
      <c r="DJ7" s="51"/>
      <c r="DK7" s="51"/>
      <c r="DL7" s="51"/>
      <c r="DM7" s="51"/>
      <c r="DN7" s="51"/>
      <c r="DO7" s="51"/>
      <c r="DP7" s="51"/>
      <c r="DQ7" s="51"/>
      <c r="DR7" s="51"/>
      <c r="DS7" s="51"/>
      <c r="DT7" s="51"/>
      <c r="DU7" s="51"/>
      <c r="DV7" s="51"/>
      <c r="DW7" s="51"/>
      <c r="DX7" s="51"/>
      <c r="DY7" s="51"/>
      <c r="DZ7" s="51"/>
      <c r="EA7" s="51"/>
      <c r="EB7" s="51"/>
      <c r="EC7" s="51"/>
      <c r="ED7" s="51"/>
      <c r="EE7" s="51"/>
      <c r="EF7" s="51"/>
      <c r="EG7" s="51"/>
      <c r="EH7" s="51"/>
      <c r="EI7" s="51"/>
      <c r="EJ7" s="51"/>
      <c r="EK7" s="51"/>
      <c r="EL7" s="51"/>
      <c r="EM7" s="51"/>
      <c r="EN7" s="51"/>
      <c r="EO7" s="51"/>
      <c r="EP7" s="51"/>
      <c r="EQ7" s="51"/>
      <c r="ER7" s="51"/>
      <c r="ES7" s="51"/>
      <c r="ET7" s="51"/>
      <c r="EU7" s="51"/>
      <c r="EV7" s="51"/>
      <c r="EW7" s="51"/>
      <c r="EX7" s="51"/>
      <c r="EY7" s="51"/>
      <c r="EZ7" s="51"/>
      <c r="FA7" s="51"/>
      <c r="FB7" s="51"/>
      <c r="FC7" s="51"/>
      <c r="FD7" s="51"/>
      <c r="FE7" s="51"/>
      <c r="FF7" s="51"/>
      <c r="FG7" s="51"/>
      <c r="FH7" s="51"/>
      <c r="FI7" s="51"/>
      <c r="FJ7" s="51"/>
      <c r="FK7" s="51"/>
      <c r="FL7" s="51"/>
      <c r="FM7" s="51"/>
      <c r="FN7" s="51"/>
    </row>
    <row r="8" spans="1:170" s="56" customFormat="1">
      <c r="A8" s="46"/>
      <c r="B8" s="52"/>
      <c r="C8" s="48" t="s">
        <v>28</v>
      </c>
      <c r="D8" s="55"/>
      <c r="E8" s="55"/>
      <c r="F8" s="55"/>
      <c r="G8" s="5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c r="BE8" s="51"/>
      <c r="BF8" s="51"/>
      <c r="BG8" s="51"/>
      <c r="BH8" s="51"/>
      <c r="BI8" s="51"/>
      <c r="BJ8" s="51"/>
      <c r="BK8" s="51"/>
      <c r="BL8" s="51"/>
      <c r="BM8" s="51"/>
      <c r="BN8" s="51"/>
      <c r="BO8" s="51"/>
      <c r="BP8" s="51"/>
      <c r="BQ8" s="51"/>
      <c r="BR8" s="51"/>
      <c r="BS8" s="51"/>
      <c r="BT8" s="51"/>
      <c r="BU8" s="51"/>
      <c r="BV8" s="51"/>
      <c r="BW8" s="51"/>
      <c r="BX8" s="51"/>
      <c r="BY8" s="51"/>
      <c r="BZ8" s="51"/>
      <c r="CA8" s="51"/>
      <c r="CB8" s="51"/>
      <c r="CC8" s="51"/>
      <c r="CD8" s="51"/>
      <c r="CE8" s="51"/>
      <c r="CF8" s="51"/>
      <c r="CG8" s="51"/>
      <c r="CH8" s="51"/>
      <c r="CI8" s="51"/>
      <c r="CJ8" s="51"/>
      <c r="CK8" s="51"/>
      <c r="CL8" s="51"/>
      <c r="CM8" s="51"/>
      <c r="CN8" s="51"/>
      <c r="CO8" s="51"/>
      <c r="CP8" s="51"/>
      <c r="CQ8" s="51"/>
      <c r="CR8" s="51"/>
      <c r="CS8" s="51"/>
      <c r="CT8" s="51"/>
      <c r="CU8" s="51"/>
      <c r="CV8" s="51"/>
      <c r="CW8" s="51"/>
      <c r="CX8" s="51"/>
      <c r="CY8" s="51"/>
      <c r="CZ8" s="51"/>
      <c r="DA8" s="51"/>
      <c r="DB8" s="51"/>
      <c r="DC8" s="51"/>
      <c r="DD8" s="51"/>
      <c r="DE8" s="51"/>
      <c r="DF8" s="51"/>
      <c r="DG8" s="51"/>
      <c r="DH8" s="51"/>
      <c r="DI8" s="51"/>
      <c r="DJ8" s="51"/>
      <c r="DK8" s="51"/>
      <c r="DL8" s="51"/>
      <c r="DM8" s="51"/>
      <c r="DN8" s="51"/>
      <c r="DO8" s="51"/>
      <c r="DP8" s="51"/>
      <c r="DQ8" s="51"/>
      <c r="DR8" s="51"/>
      <c r="DS8" s="51"/>
      <c r="DT8" s="51"/>
      <c r="DU8" s="51"/>
      <c r="DV8" s="51"/>
      <c r="DW8" s="51"/>
      <c r="DX8" s="51"/>
      <c r="DY8" s="51"/>
      <c r="DZ8" s="51"/>
      <c r="EA8" s="51"/>
      <c r="EB8" s="51"/>
      <c r="EC8" s="51"/>
      <c r="ED8" s="51"/>
      <c r="EE8" s="51"/>
      <c r="EF8" s="51"/>
      <c r="EG8" s="51"/>
      <c r="EH8" s="51"/>
      <c r="EI8" s="51"/>
      <c r="EJ8" s="51"/>
      <c r="EK8" s="51"/>
      <c r="EL8" s="51"/>
      <c r="EM8" s="51"/>
      <c r="EN8" s="51"/>
      <c r="EO8" s="51"/>
      <c r="EP8" s="51"/>
      <c r="EQ8" s="51"/>
      <c r="ER8" s="51"/>
      <c r="ES8" s="51"/>
      <c r="ET8" s="51"/>
      <c r="EU8" s="51"/>
      <c r="EV8" s="51"/>
      <c r="EW8" s="51"/>
      <c r="EX8" s="51"/>
      <c r="EY8" s="51"/>
      <c r="EZ8" s="51"/>
      <c r="FA8" s="51"/>
      <c r="FB8" s="51"/>
      <c r="FC8" s="51"/>
      <c r="FD8" s="51"/>
      <c r="FE8" s="51"/>
      <c r="FF8" s="51"/>
      <c r="FG8" s="51"/>
      <c r="FH8" s="51"/>
      <c r="FI8" s="51"/>
      <c r="FJ8" s="51"/>
      <c r="FK8" s="51"/>
      <c r="FL8" s="51"/>
      <c r="FM8" s="51"/>
      <c r="FN8" s="51"/>
    </row>
    <row r="9" spans="1:170" s="56" customFormat="1">
      <c r="A9" s="46"/>
      <c r="B9" s="52"/>
      <c r="D9" s="55"/>
      <c r="E9" s="55"/>
      <c r="F9" s="55"/>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c r="BE9" s="51"/>
      <c r="BF9" s="51"/>
      <c r="BG9" s="51"/>
      <c r="BH9" s="51"/>
      <c r="BI9" s="51"/>
      <c r="BJ9" s="51"/>
      <c r="BK9" s="51"/>
      <c r="BL9" s="51"/>
      <c r="BM9" s="51"/>
      <c r="BN9" s="51"/>
      <c r="BO9" s="51"/>
      <c r="BP9" s="51"/>
      <c r="BQ9" s="51"/>
      <c r="BR9" s="51"/>
      <c r="BS9" s="51"/>
      <c r="BT9" s="51"/>
      <c r="BU9" s="51"/>
      <c r="BV9" s="51"/>
      <c r="BW9" s="51"/>
      <c r="BX9" s="51"/>
      <c r="BY9" s="51"/>
      <c r="BZ9" s="51"/>
      <c r="CA9" s="51"/>
      <c r="CB9" s="51"/>
      <c r="CC9" s="51"/>
      <c r="CD9" s="51"/>
      <c r="CE9" s="51"/>
      <c r="CF9" s="51"/>
      <c r="CG9" s="51"/>
      <c r="CH9" s="51"/>
      <c r="CI9" s="51"/>
      <c r="CJ9" s="51"/>
      <c r="CK9" s="51"/>
      <c r="CL9" s="51"/>
      <c r="CM9" s="51"/>
      <c r="CN9" s="51"/>
      <c r="CO9" s="51"/>
      <c r="CP9" s="51"/>
      <c r="CQ9" s="51"/>
      <c r="CR9" s="51"/>
      <c r="CS9" s="51"/>
      <c r="CT9" s="51"/>
      <c r="CU9" s="51"/>
      <c r="CV9" s="51"/>
      <c r="CW9" s="51"/>
      <c r="CX9" s="51"/>
      <c r="CY9" s="51"/>
      <c r="CZ9" s="51"/>
      <c r="DA9" s="51"/>
      <c r="DB9" s="51"/>
      <c r="DC9" s="51"/>
      <c r="DD9" s="51"/>
      <c r="DE9" s="51"/>
      <c r="DF9" s="51"/>
      <c r="DG9" s="51"/>
      <c r="DH9" s="51"/>
      <c r="DI9" s="51"/>
      <c r="DJ9" s="51"/>
      <c r="DK9" s="51"/>
      <c r="DL9" s="51"/>
      <c r="DM9" s="51"/>
      <c r="DN9" s="51"/>
      <c r="DO9" s="51"/>
      <c r="DP9" s="51"/>
      <c r="DQ9" s="51"/>
      <c r="DR9" s="51"/>
      <c r="DS9" s="51"/>
      <c r="DT9" s="51"/>
      <c r="DU9" s="51"/>
      <c r="DV9" s="51"/>
      <c r="DW9" s="51"/>
      <c r="DX9" s="51"/>
      <c r="DY9" s="51"/>
      <c r="DZ9" s="51"/>
      <c r="EA9" s="51"/>
      <c r="EB9" s="51"/>
      <c r="EC9" s="51"/>
      <c r="ED9" s="51"/>
      <c r="EE9" s="51"/>
      <c r="EF9" s="51"/>
      <c r="EG9" s="51"/>
      <c r="EH9" s="51"/>
      <c r="EI9" s="51"/>
      <c r="EJ9" s="51"/>
      <c r="EK9" s="51"/>
      <c r="EL9" s="51"/>
      <c r="EM9" s="51"/>
      <c r="EN9" s="51"/>
      <c r="EO9" s="51"/>
      <c r="EP9" s="51"/>
      <c r="EQ9" s="51"/>
      <c r="ER9" s="51"/>
      <c r="ES9" s="51"/>
      <c r="ET9" s="51"/>
      <c r="EU9" s="51"/>
      <c r="EV9" s="51"/>
      <c r="EW9" s="51"/>
      <c r="EX9" s="51"/>
      <c r="EY9" s="51"/>
      <c r="EZ9" s="51"/>
      <c r="FA9" s="51"/>
      <c r="FB9" s="51"/>
      <c r="FC9" s="51"/>
      <c r="FD9" s="51"/>
      <c r="FE9" s="51"/>
      <c r="FF9" s="51"/>
      <c r="FG9" s="51"/>
      <c r="FH9" s="51"/>
      <c r="FI9" s="51"/>
      <c r="FJ9" s="51"/>
      <c r="FK9" s="51"/>
      <c r="FL9" s="51"/>
      <c r="FM9" s="51"/>
      <c r="FN9" s="51"/>
    </row>
    <row r="10" spans="1:170" s="56" customFormat="1">
      <c r="A10" s="46"/>
      <c r="B10" s="52"/>
      <c r="C10" s="55"/>
      <c r="D10" s="55"/>
      <c r="E10" s="55"/>
      <c r="F10" s="55"/>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c r="BS10" s="51"/>
      <c r="BT10" s="51"/>
      <c r="BU10" s="51"/>
      <c r="BV10" s="51"/>
      <c r="BW10" s="51"/>
      <c r="BX10" s="51"/>
      <c r="BY10" s="51"/>
      <c r="BZ10" s="51"/>
      <c r="CA10" s="51"/>
      <c r="CB10" s="51"/>
      <c r="CC10" s="51"/>
      <c r="CD10" s="51"/>
      <c r="CE10" s="51"/>
      <c r="CF10" s="51"/>
      <c r="CG10" s="51"/>
      <c r="CH10" s="51"/>
      <c r="CI10" s="51"/>
      <c r="CJ10" s="51"/>
      <c r="CK10" s="51"/>
      <c r="CL10" s="51"/>
      <c r="CM10" s="51"/>
      <c r="CN10" s="51"/>
      <c r="CO10" s="51"/>
      <c r="CP10" s="51"/>
      <c r="CQ10" s="51"/>
      <c r="CR10" s="51"/>
      <c r="CS10" s="51"/>
      <c r="CT10" s="51"/>
      <c r="CU10" s="51"/>
      <c r="CV10" s="51"/>
      <c r="CW10" s="51"/>
      <c r="CX10" s="51"/>
      <c r="CY10" s="51"/>
      <c r="CZ10" s="51"/>
      <c r="DA10" s="51"/>
      <c r="DB10" s="51"/>
      <c r="DC10" s="51"/>
      <c r="DD10" s="51"/>
      <c r="DE10" s="51"/>
      <c r="DF10" s="51"/>
      <c r="DG10" s="51"/>
      <c r="DH10" s="51"/>
      <c r="DI10" s="51"/>
      <c r="DJ10" s="51"/>
      <c r="DK10" s="51"/>
      <c r="DL10" s="51"/>
      <c r="DM10" s="51"/>
      <c r="DN10" s="51"/>
      <c r="DO10" s="51"/>
      <c r="DP10" s="51"/>
      <c r="DQ10" s="51"/>
      <c r="DR10" s="51"/>
      <c r="DS10" s="51"/>
      <c r="DT10" s="51"/>
      <c r="DU10" s="51"/>
      <c r="DV10" s="51"/>
      <c r="DW10" s="51"/>
      <c r="DX10" s="51"/>
      <c r="DY10" s="51"/>
      <c r="DZ10" s="51"/>
      <c r="EA10" s="51"/>
      <c r="EB10" s="51"/>
      <c r="EC10" s="51"/>
      <c r="ED10" s="51"/>
      <c r="EE10" s="51"/>
      <c r="EF10" s="51"/>
      <c r="EG10" s="51"/>
      <c r="EH10" s="51"/>
      <c r="EI10" s="51"/>
      <c r="EJ10" s="51"/>
      <c r="EK10" s="51"/>
      <c r="EL10" s="51"/>
      <c r="EM10" s="51"/>
      <c r="EN10" s="51"/>
      <c r="EO10" s="51"/>
      <c r="EP10" s="51"/>
      <c r="EQ10" s="51"/>
      <c r="ER10" s="51"/>
      <c r="ES10" s="51"/>
      <c r="ET10" s="51"/>
      <c r="EU10" s="51"/>
      <c r="EV10" s="51"/>
      <c r="EW10" s="51"/>
      <c r="EX10" s="51"/>
      <c r="EY10" s="51"/>
      <c r="EZ10" s="51"/>
      <c r="FA10" s="51"/>
      <c r="FB10" s="51"/>
      <c r="FC10" s="51"/>
      <c r="FD10" s="51"/>
      <c r="FE10" s="51"/>
      <c r="FF10" s="51"/>
      <c r="FG10" s="51"/>
      <c r="FH10" s="51"/>
      <c r="FI10" s="51"/>
      <c r="FJ10" s="51"/>
      <c r="FK10" s="51"/>
      <c r="FL10" s="51"/>
      <c r="FM10" s="51"/>
      <c r="FN10" s="51"/>
    </row>
    <row r="11" spans="1:170" s="56" customFormat="1">
      <c r="A11" s="46"/>
      <c r="B11" s="52"/>
      <c r="C11" s="56" t="s">
        <v>321</v>
      </c>
      <c r="D11" s="55"/>
      <c r="E11" s="55"/>
      <c r="F11" s="55"/>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1"/>
      <c r="EF11" s="51"/>
      <c r="EG11" s="51"/>
      <c r="EH11" s="51"/>
      <c r="EI11" s="51"/>
      <c r="EJ11" s="51"/>
      <c r="EK11" s="51"/>
      <c r="EL11" s="51"/>
      <c r="EM11" s="51"/>
      <c r="EN11" s="51"/>
      <c r="EO11" s="51"/>
      <c r="EP11" s="51"/>
      <c r="EQ11" s="51"/>
      <c r="ER11" s="51"/>
      <c r="ES11" s="51"/>
      <c r="ET11" s="51"/>
      <c r="EU11" s="51"/>
      <c r="EV11" s="51"/>
      <c r="EW11" s="51"/>
      <c r="EX11" s="51"/>
      <c r="EY11" s="51"/>
      <c r="EZ11" s="51"/>
      <c r="FA11" s="51"/>
      <c r="FB11" s="51"/>
      <c r="FC11" s="51"/>
      <c r="FD11" s="51"/>
      <c r="FE11" s="51"/>
      <c r="FF11" s="51"/>
      <c r="FG11" s="51"/>
      <c r="FH11" s="51"/>
      <c r="FI11" s="51"/>
      <c r="FJ11" s="51"/>
      <c r="FK11" s="51"/>
      <c r="FL11" s="51"/>
      <c r="FM11" s="51"/>
      <c r="FN11" s="51"/>
    </row>
    <row r="12" spans="1:170" s="56" customFormat="1">
      <c r="A12" s="46"/>
      <c r="B12" s="52"/>
      <c r="C12" s="55"/>
      <c r="D12" s="55"/>
      <c r="E12" s="55"/>
      <c r="F12" s="55"/>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1"/>
      <c r="EF12" s="51"/>
      <c r="EG12" s="51"/>
      <c r="EH12" s="51"/>
      <c r="EI12" s="51"/>
      <c r="EJ12" s="51"/>
      <c r="EK12" s="51"/>
      <c r="EL12" s="51"/>
      <c r="EM12" s="51"/>
      <c r="EN12" s="51"/>
      <c r="EO12" s="51"/>
      <c r="EP12" s="51"/>
      <c r="EQ12" s="51"/>
      <c r="ER12" s="51"/>
      <c r="ES12" s="51"/>
      <c r="ET12" s="51"/>
      <c r="EU12" s="51"/>
      <c r="EV12" s="51"/>
      <c r="EW12" s="51"/>
      <c r="EX12" s="51"/>
      <c r="EY12" s="51"/>
      <c r="EZ12" s="51"/>
      <c r="FA12" s="51"/>
      <c r="FB12" s="51"/>
      <c r="FC12" s="51"/>
      <c r="FD12" s="51"/>
      <c r="FE12" s="51"/>
      <c r="FF12" s="51"/>
      <c r="FG12" s="51"/>
      <c r="FH12" s="51"/>
      <c r="FI12" s="51"/>
      <c r="FJ12" s="51"/>
      <c r="FK12" s="51"/>
      <c r="FL12" s="51"/>
      <c r="FM12" s="51"/>
      <c r="FN12" s="51"/>
    </row>
    <row r="13" spans="1:170" s="56" customFormat="1">
      <c r="A13" s="46"/>
      <c r="B13" s="52"/>
      <c r="C13" s="57"/>
      <c r="D13" s="49"/>
      <c r="E13" s="50"/>
      <c r="F13" s="50"/>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c r="BE13" s="51"/>
      <c r="BF13" s="51"/>
      <c r="BG13" s="51"/>
      <c r="BH13" s="51"/>
      <c r="BI13" s="51"/>
      <c r="BJ13" s="51"/>
      <c r="BK13" s="51"/>
      <c r="BL13" s="51"/>
      <c r="BM13" s="51"/>
      <c r="BN13" s="51"/>
      <c r="BO13" s="51"/>
      <c r="BP13" s="51"/>
      <c r="BQ13" s="51"/>
      <c r="BR13" s="51"/>
      <c r="BS13" s="51"/>
      <c r="BT13" s="51"/>
      <c r="BU13" s="51"/>
      <c r="BV13" s="51"/>
      <c r="BW13" s="51"/>
      <c r="BX13" s="51"/>
      <c r="BY13" s="51"/>
      <c r="BZ13" s="51"/>
      <c r="CA13" s="51"/>
      <c r="CB13" s="51"/>
      <c r="CC13" s="51"/>
      <c r="CD13" s="51"/>
      <c r="CE13" s="51"/>
      <c r="CF13" s="51"/>
      <c r="CG13" s="51"/>
      <c r="CH13" s="51"/>
      <c r="CI13" s="51"/>
      <c r="CJ13" s="51"/>
      <c r="CK13" s="51"/>
      <c r="CL13" s="51"/>
      <c r="CM13" s="51"/>
      <c r="CN13" s="51"/>
      <c r="CO13" s="51"/>
      <c r="CP13" s="51"/>
      <c r="CQ13" s="51"/>
      <c r="CR13" s="51"/>
      <c r="CS13" s="51"/>
      <c r="CT13" s="51"/>
      <c r="CU13" s="51"/>
      <c r="CV13" s="51"/>
      <c r="CW13" s="51"/>
      <c r="CX13" s="51"/>
      <c r="CY13" s="51"/>
      <c r="CZ13" s="51"/>
      <c r="DA13" s="51"/>
      <c r="DB13" s="51"/>
      <c r="DC13" s="51"/>
      <c r="DD13" s="51"/>
      <c r="DE13" s="51"/>
      <c r="DF13" s="51"/>
      <c r="DG13" s="51"/>
      <c r="DH13" s="51"/>
      <c r="DI13" s="51"/>
      <c r="DJ13" s="51"/>
      <c r="DK13" s="51"/>
      <c r="DL13" s="51"/>
      <c r="DM13" s="51"/>
      <c r="DN13" s="51"/>
      <c r="DO13" s="51"/>
      <c r="DP13" s="51"/>
      <c r="DQ13" s="51"/>
      <c r="DR13" s="51"/>
      <c r="DS13" s="51"/>
      <c r="DT13" s="51"/>
      <c r="DU13" s="51"/>
      <c r="DV13" s="51"/>
      <c r="DW13" s="51"/>
      <c r="DX13" s="51"/>
      <c r="DY13" s="51"/>
      <c r="DZ13" s="51"/>
      <c r="EA13" s="51"/>
      <c r="EB13" s="51"/>
      <c r="EC13" s="51"/>
      <c r="ED13" s="51"/>
      <c r="EE13" s="51"/>
      <c r="EF13" s="51"/>
      <c r="EG13" s="51"/>
      <c r="EH13" s="51"/>
      <c r="EI13" s="51"/>
      <c r="EJ13" s="51"/>
      <c r="EK13" s="51"/>
      <c r="EL13" s="51"/>
      <c r="EM13" s="51"/>
      <c r="EN13" s="51"/>
      <c r="EO13" s="51"/>
      <c r="EP13" s="51"/>
      <c r="EQ13" s="51"/>
      <c r="ER13" s="51"/>
      <c r="ES13" s="51"/>
      <c r="ET13" s="51"/>
      <c r="EU13" s="51"/>
      <c r="EV13" s="51"/>
      <c r="EW13" s="51"/>
      <c r="EX13" s="51"/>
      <c r="EY13" s="51"/>
      <c r="EZ13" s="51"/>
      <c r="FA13" s="51"/>
      <c r="FB13" s="51"/>
      <c r="FC13" s="51"/>
      <c r="FD13" s="51"/>
      <c r="FE13" s="51"/>
      <c r="FF13" s="51"/>
      <c r="FG13" s="51"/>
      <c r="FH13" s="51"/>
      <c r="FI13" s="51"/>
      <c r="FJ13" s="51"/>
      <c r="FK13" s="51"/>
      <c r="FL13" s="51"/>
      <c r="FM13" s="51"/>
      <c r="FN13" s="51"/>
    </row>
    <row r="14" spans="1:170" s="56" customFormat="1">
      <c r="A14" s="46"/>
      <c r="B14" s="47"/>
      <c r="C14" s="56" t="s">
        <v>322</v>
      </c>
      <c r="D14" s="49"/>
      <c r="E14" s="50"/>
      <c r="F14" s="50"/>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c r="DA14" s="51"/>
      <c r="DB14" s="51"/>
      <c r="DC14" s="51"/>
      <c r="DD14" s="51"/>
      <c r="DE14" s="51"/>
      <c r="DF14" s="51"/>
      <c r="DG14" s="51"/>
      <c r="DH14" s="51"/>
      <c r="DI14" s="51"/>
      <c r="DJ14" s="51"/>
      <c r="DK14" s="51"/>
      <c r="DL14" s="51"/>
      <c r="DM14" s="51"/>
      <c r="DN14" s="51"/>
      <c r="DO14" s="51"/>
      <c r="DP14" s="51"/>
      <c r="DQ14" s="51"/>
      <c r="DR14" s="51"/>
      <c r="DS14" s="51"/>
      <c r="DT14" s="51"/>
      <c r="DU14" s="51"/>
      <c r="DV14" s="51"/>
      <c r="DW14" s="51"/>
      <c r="DX14" s="51"/>
      <c r="DY14" s="51"/>
      <c r="DZ14" s="51"/>
      <c r="EA14" s="51"/>
      <c r="EB14" s="51"/>
      <c r="EC14" s="51"/>
      <c r="ED14" s="51"/>
      <c r="EE14" s="51"/>
      <c r="EF14" s="51"/>
      <c r="EG14" s="51"/>
      <c r="EH14" s="51"/>
      <c r="EI14" s="51"/>
      <c r="EJ14" s="51"/>
      <c r="EK14" s="51"/>
      <c r="EL14" s="51"/>
      <c r="EM14" s="51"/>
      <c r="EN14" s="51"/>
      <c r="EO14" s="51"/>
      <c r="EP14" s="51"/>
      <c r="EQ14" s="51"/>
      <c r="ER14" s="51"/>
      <c r="ES14" s="51"/>
      <c r="ET14" s="51"/>
      <c r="EU14" s="51"/>
      <c r="EV14" s="51"/>
      <c r="EW14" s="51"/>
      <c r="EX14" s="51"/>
      <c r="EY14" s="51"/>
      <c r="EZ14" s="51"/>
      <c r="FA14" s="51"/>
      <c r="FB14" s="51"/>
      <c r="FC14" s="51"/>
      <c r="FD14" s="51"/>
      <c r="FE14" s="51"/>
      <c r="FF14" s="51"/>
      <c r="FG14" s="51"/>
      <c r="FH14" s="51"/>
      <c r="FI14" s="51"/>
      <c r="FJ14" s="51"/>
      <c r="FK14" s="51"/>
      <c r="FL14" s="51"/>
      <c r="FM14" s="51"/>
      <c r="FN14" s="51"/>
    </row>
    <row r="15" spans="1:170" s="56" customFormat="1">
      <c r="A15" s="46"/>
      <c r="B15" s="52"/>
      <c r="C15" s="48"/>
      <c r="D15" s="49"/>
      <c r="E15" s="50"/>
      <c r="F15" s="50"/>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c r="DA15" s="51"/>
      <c r="DB15" s="51"/>
      <c r="DC15" s="51"/>
      <c r="DD15" s="51"/>
      <c r="DE15" s="51"/>
      <c r="DF15" s="51"/>
      <c r="DG15" s="51"/>
      <c r="DH15" s="51"/>
      <c r="DI15" s="51"/>
      <c r="DJ15" s="51"/>
      <c r="DK15" s="51"/>
      <c r="DL15" s="51"/>
      <c r="DM15" s="51"/>
      <c r="DN15" s="51"/>
      <c r="DO15" s="51"/>
      <c r="DP15" s="51"/>
      <c r="DQ15" s="51"/>
      <c r="DR15" s="51"/>
      <c r="DS15" s="51"/>
      <c r="DT15" s="51"/>
      <c r="DU15" s="51"/>
      <c r="DV15" s="51"/>
      <c r="DW15" s="51"/>
      <c r="DX15" s="51"/>
      <c r="DY15" s="51"/>
      <c r="DZ15" s="51"/>
      <c r="EA15" s="51"/>
      <c r="EB15" s="51"/>
      <c r="EC15" s="51"/>
      <c r="ED15" s="51"/>
      <c r="EE15" s="51"/>
      <c r="EF15" s="51"/>
      <c r="EG15" s="51"/>
      <c r="EH15" s="51"/>
      <c r="EI15" s="51"/>
      <c r="EJ15" s="51"/>
      <c r="EK15" s="51"/>
      <c r="EL15" s="51"/>
      <c r="EM15" s="51"/>
      <c r="EN15" s="51"/>
      <c r="EO15" s="51"/>
      <c r="EP15" s="51"/>
      <c r="EQ15" s="51"/>
      <c r="ER15" s="51"/>
      <c r="ES15" s="51"/>
      <c r="ET15" s="51"/>
      <c r="EU15" s="51"/>
      <c r="EV15" s="51"/>
      <c r="EW15" s="51"/>
      <c r="EX15" s="51"/>
      <c r="EY15" s="51"/>
      <c r="EZ15" s="51"/>
      <c r="FA15" s="51"/>
      <c r="FB15" s="51"/>
      <c r="FC15" s="51"/>
      <c r="FD15" s="51"/>
      <c r="FE15" s="51"/>
      <c r="FF15" s="51"/>
      <c r="FG15" s="51"/>
      <c r="FH15" s="51"/>
      <c r="FI15" s="51"/>
      <c r="FJ15" s="51"/>
      <c r="FK15" s="51"/>
      <c r="FL15" s="51"/>
      <c r="FM15" s="51"/>
      <c r="FN15" s="51"/>
    </row>
    <row r="16" spans="1:170" s="56" customFormat="1">
      <c r="A16" s="46"/>
      <c r="B16" s="52"/>
      <c r="C16" s="48"/>
      <c r="D16" s="49"/>
      <c r="E16" s="50"/>
      <c r="F16" s="50"/>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c r="BM16" s="51"/>
      <c r="BN16" s="51"/>
      <c r="BO16" s="51"/>
      <c r="BP16" s="51"/>
      <c r="BQ16" s="51"/>
      <c r="BR16" s="51"/>
      <c r="BS16" s="51"/>
      <c r="BT16" s="51"/>
      <c r="BU16" s="51"/>
      <c r="BV16" s="51"/>
      <c r="BW16" s="51"/>
      <c r="BX16" s="51"/>
      <c r="BY16" s="51"/>
      <c r="BZ16" s="51"/>
      <c r="CA16" s="51"/>
      <c r="CB16" s="51"/>
      <c r="CC16" s="51"/>
      <c r="CD16" s="51"/>
      <c r="CE16" s="51"/>
      <c r="CF16" s="51"/>
      <c r="CG16" s="51"/>
      <c r="CH16" s="51"/>
      <c r="CI16" s="51"/>
      <c r="CJ16" s="51"/>
      <c r="CK16" s="51"/>
      <c r="CL16" s="51"/>
      <c r="CM16" s="51"/>
      <c r="CN16" s="51"/>
      <c r="CO16" s="51"/>
      <c r="CP16" s="51"/>
      <c r="CQ16" s="51"/>
      <c r="CR16" s="51"/>
      <c r="CS16" s="51"/>
      <c r="CT16" s="51"/>
      <c r="CU16" s="51"/>
      <c r="CV16" s="51"/>
      <c r="CW16" s="51"/>
      <c r="CX16" s="51"/>
      <c r="CY16" s="51"/>
      <c r="CZ16" s="51"/>
      <c r="DA16" s="51"/>
      <c r="DB16" s="51"/>
      <c r="DC16" s="51"/>
      <c r="DD16" s="51"/>
      <c r="DE16" s="51"/>
      <c r="DF16" s="51"/>
      <c r="DG16" s="51"/>
      <c r="DH16" s="51"/>
      <c r="DI16" s="51"/>
      <c r="DJ16" s="51"/>
      <c r="DK16" s="51"/>
      <c r="DL16" s="51"/>
      <c r="DM16" s="51"/>
      <c r="DN16" s="51"/>
      <c r="DO16" s="51"/>
      <c r="DP16" s="51"/>
      <c r="DQ16" s="51"/>
      <c r="DR16" s="51"/>
      <c r="DS16" s="51"/>
      <c r="DT16" s="51"/>
      <c r="DU16" s="51"/>
      <c r="DV16" s="51"/>
      <c r="DW16" s="51"/>
      <c r="DX16" s="51"/>
      <c r="DY16" s="51"/>
      <c r="DZ16" s="51"/>
      <c r="EA16" s="51"/>
      <c r="EB16" s="51"/>
      <c r="EC16" s="51"/>
      <c r="ED16" s="51"/>
      <c r="EE16" s="51"/>
      <c r="EF16" s="51"/>
      <c r="EG16" s="51"/>
      <c r="EH16" s="51"/>
      <c r="EI16" s="51"/>
      <c r="EJ16" s="51"/>
      <c r="EK16" s="51"/>
      <c r="EL16" s="51"/>
      <c r="EM16" s="51"/>
      <c r="EN16" s="51"/>
      <c r="EO16" s="51"/>
      <c r="EP16" s="51"/>
      <c r="EQ16" s="51"/>
      <c r="ER16" s="51"/>
      <c r="ES16" s="51"/>
      <c r="ET16" s="51"/>
      <c r="EU16" s="51"/>
      <c r="EV16" s="51"/>
      <c r="EW16" s="51"/>
      <c r="EX16" s="51"/>
      <c r="EY16" s="51"/>
      <c r="EZ16" s="51"/>
      <c r="FA16" s="51"/>
      <c r="FB16" s="51"/>
      <c r="FC16" s="51"/>
      <c r="FD16" s="51"/>
      <c r="FE16" s="51"/>
      <c r="FF16" s="51"/>
      <c r="FG16" s="51"/>
      <c r="FH16" s="51"/>
      <c r="FI16" s="51"/>
      <c r="FJ16" s="51"/>
      <c r="FK16" s="51"/>
      <c r="FL16" s="51"/>
      <c r="FM16" s="51"/>
      <c r="FN16" s="51"/>
    </row>
    <row r="17" spans="1:170" s="56" customFormat="1">
      <c r="A17" s="46"/>
      <c r="B17" s="52"/>
      <c r="C17" s="48"/>
      <c r="D17" s="49"/>
      <c r="E17" s="50"/>
      <c r="F17" s="50"/>
      <c r="G17" s="51"/>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c r="CL17" s="51"/>
      <c r="CM17" s="51"/>
      <c r="CN17" s="51"/>
      <c r="CO17" s="51"/>
      <c r="CP17" s="51"/>
      <c r="CQ17" s="51"/>
      <c r="CR17" s="51"/>
      <c r="CS17" s="51"/>
      <c r="CT17" s="51"/>
      <c r="CU17" s="51"/>
      <c r="CV17" s="51"/>
      <c r="CW17" s="51"/>
      <c r="CX17" s="51"/>
      <c r="CY17" s="51"/>
      <c r="CZ17" s="51"/>
      <c r="DA17" s="51"/>
      <c r="DB17" s="51"/>
      <c r="DC17" s="51"/>
      <c r="DD17" s="51"/>
      <c r="DE17" s="51"/>
      <c r="DF17" s="51"/>
      <c r="DG17" s="51"/>
      <c r="DH17" s="51"/>
      <c r="DI17" s="51"/>
      <c r="DJ17" s="51"/>
      <c r="DK17" s="51"/>
      <c r="DL17" s="51"/>
      <c r="DM17" s="51"/>
      <c r="DN17" s="51"/>
      <c r="DO17" s="51"/>
      <c r="DP17" s="51"/>
      <c r="DQ17" s="51"/>
      <c r="DR17" s="51"/>
      <c r="DS17" s="51"/>
      <c r="DT17" s="51"/>
      <c r="DU17" s="51"/>
      <c r="DV17" s="51"/>
      <c r="DW17" s="51"/>
      <c r="DX17" s="51"/>
      <c r="DY17" s="51"/>
      <c r="DZ17" s="51"/>
      <c r="EA17" s="51"/>
      <c r="EB17" s="51"/>
      <c r="EC17" s="51"/>
      <c r="ED17" s="51"/>
      <c r="EE17" s="51"/>
      <c r="EF17" s="51"/>
      <c r="EG17" s="51"/>
      <c r="EH17" s="51"/>
      <c r="EI17" s="51"/>
      <c r="EJ17" s="51"/>
      <c r="EK17" s="51"/>
      <c r="EL17" s="51"/>
      <c r="EM17" s="51"/>
      <c r="EN17" s="51"/>
      <c r="EO17" s="51"/>
      <c r="EP17" s="51"/>
      <c r="EQ17" s="51"/>
      <c r="ER17" s="51"/>
      <c r="ES17" s="51"/>
      <c r="ET17" s="51"/>
      <c r="EU17" s="51"/>
      <c r="EV17" s="51"/>
      <c r="EW17" s="51"/>
      <c r="EX17" s="51"/>
      <c r="EY17" s="51"/>
      <c r="EZ17" s="51"/>
      <c r="FA17" s="51"/>
      <c r="FB17" s="51"/>
      <c r="FC17" s="51"/>
      <c r="FD17" s="51"/>
      <c r="FE17" s="51"/>
      <c r="FF17" s="51"/>
      <c r="FG17" s="51"/>
      <c r="FH17" s="51"/>
      <c r="FI17" s="51"/>
      <c r="FJ17" s="51"/>
      <c r="FK17" s="51"/>
      <c r="FL17" s="51"/>
      <c r="FM17" s="51"/>
      <c r="FN17" s="51"/>
    </row>
    <row r="18" spans="1:170" s="56" customFormat="1">
      <c r="A18" s="46"/>
      <c r="B18" s="52"/>
      <c r="C18" s="57"/>
      <c r="D18" s="49"/>
      <c r="E18" s="50"/>
      <c r="F18" s="50"/>
      <c r="G18" s="51"/>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1"/>
      <c r="CH18" s="51"/>
      <c r="CI18" s="51"/>
      <c r="CJ18" s="51"/>
      <c r="CK18" s="51"/>
      <c r="CL18" s="51"/>
      <c r="CM18" s="51"/>
      <c r="CN18" s="51"/>
      <c r="CO18" s="51"/>
      <c r="CP18" s="51"/>
      <c r="CQ18" s="51"/>
      <c r="CR18" s="51"/>
      <c r="CS18" s="51"/>
      <c r="CT18" s="51"/>
      <c r="CU18" s="51"/>
      <c r="CV18" s="51"/>
      <c r="CW18" s="51"/>
      <c r="CX18" s="51"/>
      <c r="CY18" s="51"/>
      <c r="CZ18" s="51"/>
      <c r="DA18" s="51"/>
      <c r="DB18" s="51"/>
      <c r="DC18" s="51"/>
      <c r="DD18" s="51"/>
      <c r="DE18" s="51"/>
      <c r="DF18" s="51"/>
      <c r="DG18" s="51"/>
      <c r="DH18" s="51"/>
      <c r="DI18" s="51"/>
      <c r="DJ18" s="51"/>
      <c r="DK18" s="51"/>
      <c r="DL18" s="51"/>
      <c r="DM18" s="51"/>
      <c r="DN18" s="51"/>
      <c r="DO18" s="51"/>
      <c r="DP18" s="51"/>
      <c r="DQ18" s="51"/>
      <c r="DR18" s="51"/>
      <c r="DS18" s="51"/>
      <c r="DT18" s="51"/>
      <c r="DU18" s="51"/>
      <c r="DV18" s="51"/>
      <c r="DW18" s="51"/>
      <c r="DX18" s="51"/>
      <c r="DY18" s="51"/>
      <c r="DZ18" s="51"/>
      <c r="EA18" s="51"/>
      <c r="EB18" s="51"/>
      <c r="EC18" s="51"/>
      <c r="ED18" s="51"/>
      <c r="EE18" s="51"/>
      <c r="EF18" s="51"/>
      <c r="EG18" s="51"/>
      <c r="EH18" s="51"/>
      <c r="EI18" s="51"/>
      <c r="EJ18" s="51"/>
      <c r="EK18" s="51"/>
      <c r="EL18" s="51"/>
      <c r="EM18" s="51"/>
      <c r="EN18" s="51"/>
      <c r="EO18" s="51"/>
      <c r="EP18" s="51"/>
      <c r="EQ18" s="51"/>
      <c r="ER18" s="51"/>
      <c r="ES18" s="51"/>
      <c r="ET18" s="51"/>
      <c r="EU18" s="51"/>
      <c r="EV18" s="51"/>
      <c r="EW18" s="51"/>
      <c r="EX18" s="51"/>
      <c r="EY18" s="51"/>
      <c r="EZ18" s="51"/>
      <c r="FA18" s="51"/>
      <c r="FB18" s="51"/>
      <c r="FC18" s="51"/>
      <c r="FD18" s="51"/>
      <c r="FE18" s="51"/>
      <c r="FF18" s="51"/>
      <c r="FG18" s="51"/>
      <c r="FH18" s="51"/>
      <c r="FI18" s="51"/>
      <c r="FJ18" s="51"/>
      <c r="FK18" s="51"/>
      <c r="FL18" s="51"/>
      <c r="FM18" s="51"/>
      <c r="FN18" s="51"/>
    </row>
    <row r="19" spans="1:170" s="56" customFormat="1">
      <c r="A19" s="46"/>
      <c r="B19" s="52"/>
      <c r="C19" s="57"/>
      <c r="D19" s="49"/>
      <c r="E19" s="50"/>
      <c r="F19" s="50"/>
      <c r="G19" s="51"/>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1"/>
      <c r="CH19" s="51"/>
      <c r="CI19" s="51"/>
      <c r="CJ19" s="51"/>
      <c r="CK19" s="51"/>
      <c r="CL19" s="51"/>
      <c r="CM19" s="51"/>
      <c r="CN19" s="51"/>
      <c r="CO19" s="51"/>
      <c r="CP19" s="51"/>
      <c r="CQ19" s="51"/>
      <c r="CR19" s="51"/>
      <c r="CS19" s="51"/>
      <c r="CT19" s="51"/>
      <c r="CU19" s="51"/>
      <c r="CV19" s="51"/>
      <c r="CW19" s="51"/>
      <c r="CX19" s="51"/>
      <c r="CY19" s="51"/>
      <c r="CZ19" s="51"/>
      <c r="DA19" s="51"/>
      <c r="DB19" s="51"/>
      <c r="DC19" s="51"/>
      <c r="DD19" s="51"/>
      <c r="DE19" s="51"/>
      <c r="DF19" s="51"/>
      <c r="DG19" s="51"/>
      <c r="DH19" s="51"/>
      <c r="DI19" s="51"/>
      <c r="DJ19" s="51"/>
      <c r="DK19" s="51"/>
      <c r="DL19" s="51"/>
      <c r="DM19" s="51"/>
      <c r="DN19" s="51"/>
      <c r="DO19" s="51"/>
      <c r="DP19" s="51"/>
      <c r="DQ19" s="51"/>
      <c r="DR19" s="51"/>
      <c r="DS19" s="51"/>
      <c r="DT19" s="51"/>
      <c r="DU19" s="51"/>
      <c r="DV19" s="51"/>
      <c r="DW19" s="51"/>
      <c r="DX19" s="51"/>
      <c r="DY19" s="51"/>
      <c r="DZ19" s="51"/>
      <c r="EA19" s="51"/>
      <c r="EB19" s="51"/>
      <c r="EC19" s="51"/>
      <c r="ED19" s="51"/>
      <c r="EE19" s="51"/>
      <c r="EF19" s="51"/>
      <c r="EG19" s="51"/>
      <c r="EH19" s="51"/>
      <c r="EI19" s="51"/>
      <c r="EJ19" s="51"/>
      <c r="EK19" s="51"/>
      <c r="EL19" s="51"/>
      <c r="EM19" s="51"/>
      <c r="EN19" s="51"/>
      <c r="EO19" s="51"/>
      <c r="EP19" s="51"/>
      <c r="EQ19" s="51"/>
      <c r="ER19" s="51"/>
      <c r="ES19" s="51"/>
      <c r="ET19" s="51"/>
      <c r="EU19" s="51"/>
      <c r="EV19" s="51"/>
      <c r="EW19" s="51"/>
      <c r="EX19" s="51"/>
      <c r="EY19" s="51"/>
      <c r="EZ19" s="51"/>
      <c r="FA19" s="51"/>
      <c r="FB19" s="51"/>
      <c r="FC19" s="51"/>
      <c r="FD19" s="51"/>
      <c r="FE19" s="51"/>
      <c r="FF19" s="51"/>
      <c r="FG19" s="51"/>
      <c r="FH19" s="51"/>
      <c r="FI19" s="51"/>
      <c r="FJ19" s="51"/>
      <c r="FK19" s="51"/>
      <c r="FL19" s="51"/>
      <c r="FM19" s="51"/>
      <c r="FN19" s="51"/>
    </row>
    <row r="20" spans="1:170">
      <c r="B20" s="53" t="s">
        <v>131</v>
      </c>
      <c r="C20" s="58" t="s">
        <v>16</v>
      </c>
    </row>
    <row r="21" spans="1:170">
      <c r="B21" s="53"/>
      <c r="C21" s="58" t="s">
        <v>71</v>
      </c>
    </row>
    <row r="22" spans="1:170">
      <c r="B22" s="47"/>
      <c r="C22" s="58"/>
    </row>
    <row r="23" spans="1:170">
      <c r="B23" s="47"/>
    </row>
    <row r="24" spans="1:170">
      <c r="B24" s="47" t="s">
        <v>27</v>
      </c>
    </row>
    <row r="25" spans="1:170">
      <c r="B25" s="47"/>
    </row>
    <row r="26" spans="1:170">
      <c r="B26" s="47"/>
    </row>
    <row r="27" spans="1:170">
      <c r="A27" s="59" t="s">
        <v>4</v>
      </c>
      <c r="B27" s="60" t="s">
        <v>21</v>
      </c>
      <c r="E27" s="61"/>
      <c r="F27" s="62">
        <f>+F78</f>
        <v>0</v>
      </c>
    </row>
    <row r="28" spans="1:170">
      <c r="A28" s="59" t="s">
        <v>10</v>
      </c>
      <c r="B28" s="63" t="s">
        <v>52</v>
      </c>
      <c r="E28" s="61"/>
      <c r="F28" s="62">
        <f>+F163</f>
        <v>0</v>
      </c>
    </row>
    <row r="29" spans="1:170">
      <c r="A29" s="59" t="s">
        <v>11</v>
      </c>
      <c r="B29" s="60" t="s">
        <v>57</v>
      </c>
      <c r="E29" s="61"/>
      <c r="F29" s="62">
        <f>+F188</f>
        <v>0</v>
      </c>
    </row>
    <row r="30" spans="1:170">
      <c r="A30" s="59" t="s">
        <v>12</v>
      </c>
      <c r="B30" s="63" t="s">
        <v>23</v>
      </c>
      <c r="F30" s="62">
        <f>+F301</f>
        <v>0</v>
      </c>
    </row>
    <row r="31" spans="1:170">
      <c r="A31" s="59" t="s">
        <v>19</v>
      </c>
      <c r="B31" s="63" t="s">
        <v>342</v>
      </c>
      <c r="E31" s="61"/>
      <c r="F31" s="62">
        <f>+F334</f>
        <v>0</v>
      </c>
    </row>
    <row r="32" spans="1:170">
      <c r="A32" s="59" t="s">
        <v>26</v>
      </c>
      <c r="B32" s="63" t="s">
        <v>47</v>
      </c>
      <c r="E32" s="61"/>
      <c r="F32" s="62">
        <f>+F400</f>
        <v>0</v>
      </c>
    </row>
    <row r="33" spans="1:6">
      <c r="A33" s="59" t="s">
        <v>61</v>
      </c>
      <c r="B33" s="63" t="s">
        <v>82</v>
      </c>
      <c r="E33" s="61"/>
      <c r="F33" s="62">
        <f>+F419</f>
        <v>0</v>
      </c>
    </row>
    <row r="34" spans="1:6">
      <c r="A34" s="59" t="s">
        <v>62</v>
      </c>
      <c r="B34" s="60" t="s">
        <v>15</v>
      </c>
      <c r="E34" s="61"/>
      <c r="F34" s="62">
        <f>+F467</f>
        <v>0</v>
      </c>
    </row>
    <row r="35" spans="1:6">
      <c r="A35" s="59" t="s">
        <v>112</v>
      </c>
      <c r="B35" s="60" t="s">
        <v>121</v>
      </c>
      <c r="E35" s="61"/>
      <c r="F35" s="62">
        <f>+F532</f>
        <v>0</v>
      </c>
    </row>
    <row r="36" spans="1:6">
      <c r="A36" s="59" t="s">
        <v>123</v>
      </c>
      <c r="B36" s="60" t="s">
        <v>319</v>
      </c>
      <c r="E36" s="61"/>
      <c r="F36" s="62">
        <f>+F545</f>
        <v>0</v>
      </c>
    </row>
    <row r="37" spans="1:6">
      <c r="A37" s="59"/>
      <c r="B37" s="60"/>
      <c r="E37" s="61"/>
      <c r="F37" s="62"/>
    </row>
    <row r="38" spans="1:6" s="65" customFormat="1">
      <c r="A38" s="46"/>
      <c r="B38" s="60" t="s">
        <v>1</v>
      </c>
      <c r="C38" s="57"/>
      <c r="D38" s="49"/>
      <c r="E38" s="50"/>
      <c r="F38" s="64">
        <f>SUM(F27:F37)</f>
        <v>0</v>
      </c>
    </row>
    <row r="39" spans="1:6" s="65" customFormat="1">
      <c r="A39" s="46"/>
      <c r="B39" s="52"/>
      <c r="C39" s="57"/>
      <c r="D39" s="49"/>
      <c r="E39" s="50"/>
      <c r="F39" s="62"/>
    </row>
    <row r="40" spans="1:6" s="65" customFormat="1">
      <c r="A40" s="46"/>
      <c r="B40" s="66"/>
      <c r="C40" s="57"/>
      <c r="D40" s="49"/>
      <c r="E40" s="61"/>
      <c r="F40" s="62"/>
    </row>
    <row r="41" spans="1:6" s="65" customFormat="1" ht="13.5" thickBot="1">
      <c r="A41" s="46"/>
      <c r="B41" s="63"/>
      <c r="C41" s="57"/>
      <c r="D41" s="49"/>
      <c r="E41" s="61"/>
      <c r="F41" s="62"/>
    </row>
    <row r="42" spans="1:6" s="65" customFormat="1" ht="13.5" thickBot="1">
      <c r="A42" s="46"/>
      <c r="B42" s="67" t="s">
        <v>724</v>
      </c>
      <c r="C42" s="68"/>
      <c r="D42" s="69"/>
      <c r="E42" s="70"/>
      <c r="F42" s="71">
        <f>+F38</f>
        <v>0</v>
      </c>
    </row>
    <row r="43" spans="1:6" s="65" customFormat="1">
      <c r="A43" s="46"/>
      <c r="B43" s="72"/>
      <c r="C43" s="72"/>
      <c r="D43" s="72"/>
      <c r="E43" s="72"/>
      <c r="F43" s="72"/>
    </row>
    <row r="44" spans="1:6" s="65" customFormat="1">
      <c r="A44" s="46"/>
      <c r="B44" s="72"/>
      <c r="C44" s="72"/>
      <c r="D44" s="72"/>
      <c r="E44" s="72"/>
      <c r="F44" s="72"/>
    </row>
    <row r="45" spans="1:6" s="65" customFormat="1">
      <c r="A45" s="46"/>
      <c r="B45" s="72"/>
      <c r="C45" s="72"/>
      <c r="D45" s="72"/>
      <c r="E45" s="72"/>
      <c r="F45" s="72"/>
    </row>
    <row r="46" spans="1:6" s="65" customFormat="1">
      <c r="A46" s="46"/>
      <c r="B46" s="55" t="s">
        <v>720</v>
      </c>
      <c r="C46" s="72"/>
      <c r="D46" s="72"/>
      <c r="E46" s="72"/>
      <c r="F46" s="72"/>
    </row>
    <row r="47" spans="1:6" s="65" customFormat="1">
      <c r="A47" s="46"/>
      <c r="B47" s="72"/>
      <c r="C47" s="72"/>
      <c r="D47" s="72"/>
      <c r="E47" s="72"/>
      <c r="F47" s="72"/>
    </row>
    <row r="48" spans="1:6" s="72" customFormat="1">
      <c r="A48" s="73"/>
      <c r="B48" s="262" t="s">
        <v>33</v>
      </c>
      <c r="C48" s="262"/>
      <c r="D48" s="262"/>
      <c r="E48" s="262"/>
      <c r="F48" s="262"/>
    </row>
    <row r="49" spans="1:6" s="72" customFormat="1" ht="51.95" customHeight="1">
      <c r="A49" s="74" t="s">
        <v>22</v>
      </c>
      <c r="B49" s="261" t="s">
        <v>209</v>
      </c>
      <c r="C49" s="261"/>
      <c r="D49" s="261"/>
      <c r="E49" s="261"/>
      <c r="F49" s="261"/>
    </row>
    <row r="50" spans="1:6" s="72" customFormat="1" ht="26.1" customHeight="1">
      <c r="A50" s="74" t="s">
        <v>22</v>
      </c>
      <c r="B50" s="261" t="s">
        <v>48</v>
      </c>
      <c r="C50" s="261"/>
      <c r="D50" s="261"/>
      <c r="E50" s="261"/>
      <c r="F50" s="261"/>
    </row>
    <row r="51" spans="1:6" s="72" customFormat="1" ht="39" customHeight="1">
      <c r="A51" s="74" t="s">
        <v>22</v>
      </c>
      <c r="B51" s="261" t="s">
        <v>41</v>
      </c>
      <c r="C51" s="261"/>
      <c r="D51" s="261"/>
      <c r="E51" s="261"/>
      <c r="F51" s="261"/>
    </row>
    <row r="52" spans="1:6" s="72" customFormat="1" ht="26.1" customHeight="1">
      <c r="A52" s="74" t="s">
        <v>22</v>
      </c>
      <c r="B52" s="261" t="s">
        <v>42</v>
      </c>
      <c r="C52" s="261"/>
      <c r="D52" s="261"/>
      <c r="E52" s="261"/>
      <c r="F52" s="261"/>
    </row>
    <row r="53" spans="1:6" s="72" customFormat="1" ht="26.1" customHeight="1">
      <c r="A53" s="74" t="s">
        <v>22</v>
      </c>
      <c r="B53" s="261" t="s">
        <v>35</v>
      </c>
      <c r="C53" s="261"/>
      <c r="D53" s="261"/>
      <c r="E53" s="261"/>
      <c r="F53" s="261"/>
    </row>
    <row r="54" spans="1:6" s="72" customFormat="1" ht="26.1" customHeight="1">
      <c r="A54" s="74" t="s">
        <v>22</v>
      </c>
      <c r="B54" s="261" t="s">
        <v>44</v>
      </c>
      <c r="C54" s="261"/>
      <c r="D54" s="261"/>
      <c r="E54" s="261"/>
      <c r="F54" s="261"/>
    </row>
    <row r="55" spans="1:6" s="72" customFormat="1" ht="39" customHeight="1">
      <c r="A55" s="74" t="s">
        <v>22</v>
      </c>
      <c r="B55" s="261" t="s">
        <v>49</v>
      </c>
      <c r="C55" s="261"/>
      <c r="D55" s="261"/>
      <c r="E55" s="261"/>
      <c r="F55" s="261"/>
    </row>
    <row r="56" spans="1:6" s="72" customFormat="1" ht="12.95" customHeight="1">
      <c r="A56" s="74" t="s">
        <v>22</v>
      </c>
      <c r="B56" s="261" t="s">
        <v>50</v>
      </c>
      <c r="C56" s="261"/>
      <c r="D56" s="261"/>
      <c r="E56" s="261"/>
      <c r="F56" s="261"/>
    </row>
    <row r="57" spans="1:6" s="72" customFormat="1" ht="12.95" customHeight="1">
      <c r="A57" s="74" t="s">
        <v>22</v>
      </c>
      <c r="B57" s="261" t="s">
        <v>51</v>
      </c>
      <c r="C57" s="261"/>
      <c r="D57" s="261"/>
      <c r="E57" s="261"/>
      <c r="F57" s="261"/>
    </row>
    <row r="58" spans="1:6" s="72" customFormat="1" ht="12.95" customHeight="1">
      <c r="A58" s="74" t="s">
        <v>22</v>
      </c>
      <c r="B58" s="261" t="s">
        <v>40</v>
      </c>
      <c r="C58" s="261"/>
      <c r="D58" s="261"/>
      <c r="E58" s="261"/>
      <c r="F58" s="261"/>
    </row>
    <row r="59" spans="1:6" s="72" customFormat="1" ht="12.95" customHeight="1">
      <c r="A59" s="74" t="s">
        <v>22</v>
      </c>
      <c r="B59" s="261" t="s">
        <v>39</v>
      </c>
      <c r="C59" s="261"/>
      <c r="D59" s="261"/>
      <c r="E59" s="261"/>
      <c r="F59" s="261"/>
    </row>
    <row r="60" spans="1:6" s="72" customFormat="1" ht="12.95" customHeight="1">
      <c r="A60" s="74" t="s">
        <v>22</v>
      </c>
      <c r="B60" s="261" t="s">
        <v>210</v>
      </c>
      <c r="C60" s="261"/>
      <c r="D60" s="261"/>
      <c r="E60" s="261"/>
      <c r="F60" s="261"/>
    </row>
    <row r="61" spans="1:6" s="72" customFormat="1" ht="26.1" customHeight="1">
      <c r="A61" s="74" t="s">
        <v>22</v>
      </c>
      <c r="B61" s="261" t="s">
        <v>66</v>
      </c>
      <c r="C61" s="261"/>
      <c r="D61" s="261"/>
      <c r="E61" s="261"/>
      <c r="F61" s="261"/>
    </row>
    <row r="62" spans="1:6" s="72" customFormat="1" ht="26.1" customHeight="1">
      <c r="A62" s="74" t="s">
        <v>22</v>
      </c>
      <c r="B62" s="261" t="s">
        <v>45</v>
      </c>
      <c r="C62" s="261"/>
      <c r="D62" s="261"/>
      <c r="E62" s="261"/>
      <c r="F62" s="261"/>
    </row>
    <row r="63" spans="1:6" s="72" customFormat="1" ht="12.95" customHeight="1">
      <c r="A63" s="74" t="s">
        <v>22</v>
      </c>
      <c r="B63" s="261" t="s">
        <v>43</v>
      </c>
      <c r="C63" s="261"/>
      <c r="D63" s="261"/>
      <c r="E63" s="261"/>
      <c r="F63" s="261"/>
    </row>
    <row r="64" spans="1:6" s="72" customFormat="1" ht="12.95" customHeight="1">
      <c r="A64" s="74" t="s">
        <v>22</v>
      </c>
      <c r="B64" s="261" t="s">
        <v>34</v>
      </c>
      <c r="C64" s="261"/>
      <c r="D64" s="261"/>
      <c r="E64" s="261"/>
      <c r="F64" s="261"/>
    </row>
    <row r="65" spans="1:170" s="65" customFormat="1">
      <c r="A65" s="46"/>
      <c r="B65" s="72"/>
      <c r="C65" s="72"/>
      <c r="D65" s="72"/>
      <c r="E65" s="72"/>
      <c r="F65" s="72"/>
    </row>
    <row r="66" spans="1:170" s="72" customFormat="1">
      <c r="A66" s="75" t="s">
        <v>18</v>
      </c>
      <c r="B66" s="76" t="s">
        <v>5</v>
      </c>
      <c r="C66" s="77" t="s">
        <v>0</v>
      </c>
      <c r="D66" s="78" t="s">
        <v>6</v>
      </c>
      <c r="E66" s="79" t="s">
        <v>7</v>
      </c>
      <c r="F66" s="79" t="s">
        <v>17</v>
      </c>
    </row>
    <row r="67" spans="1:170">
      <c r="G67" s="80"/>
      <c r="H67" s="80"/>
      <c r="I67" s="80"/>
      <c r="J67" s="80"/>
      <c r="K67" s="80"/>
      <c r="L67" s="80"/>
      <c r="M67" s="80"/>
      <c r="N67" s="80"/>
      <c r="O67" s="80"/>
      <c r="P67" s="80"/>
      <c r="Q67" s="80"/>
      <c r="R67" s="80"/>
      <c r="S67" s="80"/>
      <c r="T67" s="80"/>
      <c r="U67" s="80"/>
      <c r="V67" s="80"/>
      <c r="W67" s="80"/>
      <c r="X67" s="80"/>
      <c r="Y67" s="80"/>
      <c r="Z67" s="80"/>
      <c r="AA67" s="80"/>
      <c r="AB67" s="80"/>
      <c r="AC67" s="80"/>
      <c r="AD67" s="80"/>
      <c r="AE67" s="80"/>
      <c r="AF67" s="80"/>
      <c r="AG67" s="80"/>
      <c r="AH67" s="80"/>
      <c r="AI67" s="80"/>
      <c r="AJ67" s="80"/>
      <c r="AK67" s="80"/>
      <c r="AL67" s="80"/>
      <c r="AM67" s="80"/>
      <c r="AN67" s="80"/>
      <c r="AO67" s="80"/>
      <c r="AP67" s="80"/>
      <c r="AQ67" s="80"/>
      <c r="AR67" s="80"/>
      <c r="AS67" s="80"/>
      <c r="AT67" s="80"/>
      <c r="AU67" s="80"/>
      <c r="AV67" s="80"/>
      <c r="AW67" s="80"/>
      <c r="AX67" s="80"/>
      <c r="AY67" s="80"/>
      <c r="AZ67" s="80"/>
      <c r="BA67" s="80"/>
      <c r="BB67" s="80"/>
      <c r="BC67" s="80"/>
      <c r="BD67" s="80"/>
      <c r="BE67" s="80"/>
      <c r="BF67" s="80"/>
      <c r="BG67" s="80"/>
      <c r="BH67" s="80"/>
      <c r="BI67" s="80"/>
      <c r="BJ67" s="80"/>
      <c r="BK67" s="80"/>
      <c r="BL67" s="80"/>
      <c r="BM67" s="80"/>
      <c r="BN67" s="80"/>
      <c r="BO67" s="80"/>
      <c r="BP67" s="80"/>
      <c r="BQ67" s="80"/>
      <c r="BR67" s="80"/>
      <c r="BS67" s="80"/>
      <c r="BT67" s="80"/>
      <c r="BU67" s="80"/>
      <c r="BV67" s="80"/>
      <c r="BW67" s="80"/>
      <c r="BX67" s="80"/>
      <c r="BY67" s="80"/>
      <c r="BZ67" s="80"/>
      <c r="CA67" s="80"/>
      <c r="CB67" s="80"/>
      <c r="CC67" s="80"/>
      <c r="CD67" s="80"/>
      <c r="CE67" s="80"/>
      <c r="CF67" s="80"/>
      <c r="CG67" s="80"/>
      <c r="CH67" s="80"/>
      <c r="CI67" s="80"/>
      <c r="CJ67" s="80"/>
      <c r="CK67" s="80"/>
      <c r="CL67" s="80"/>
      <c r="CM67" s="80"/>
      <c r="CN67" s="80"/>
      <c r="CO67" s="80"/>
      <c r="CP67" s="80"/>
      <c r="CQ67" s="80"/>
      <c r="CR67" s="80"/>
      <c r="CS67" s="80"/>
      <c r="CT67" s="80"/>
      <c r="CU67" s="80"/>
      <c r="CV67" s="80"/>
      <c r="CW67" s="80"/>
      <c r="CX67" s="80"/>
      <c r="CY67" s="80"/>
      <c r="CZ67" s="80"/>
      <c r="DA67" s="80"/>
      <c r="DB67" s="80"/>
      <c r="DC67" s="80"/>
      <c r="DD67" s="80"/>
      <c r="DE67" s="80"/>
      <c r="DF67" s="80"/>
      <c r="DG67" s="80"/>
      <c r="DH67" s="80"/>
      <c r="DI67" s="80"/>
      <c r="DJ67" s="80"/>
      <c r="DK67" s="80"/>
      <c r="DL67" s="80"/>
      <c r="DM67" s="80"/>
      <c r="DN67" s="80"/>
      <c r="DO67" s="80"/>
      <c r="DP67" s="80"/>
      <c r="DQ67" s="80"/>
      <c r="DR67" s="80"/>
      <c r="DS67" s="80"/>
      <c r="DT67" s="80"/>
      <c r="DU67" s="80"/>
      <c r="DV67" s="80"/>
      <c r="DW67" s="80"/>
      <c r="DX67" s="80"/>
      <c r="DY67" s="80"/>
      <c r="DZ67" s="80"/>
      <c r="EA67" s="80"/>
      <c r="EB67" s="80"/>
      <c r="EC67" s="80"/>
      <c r="ED67" s="80"/>
      <c r="EE67" s="80"/>
      <c r="EF67" s="80"/>
      <c r="EG67" s="80"/>
      <c r="EH67" s="80"/>
      <c r="EI67" s="80"/>
      <c r="EJ67" s="80"/>
      <c r="EK67" s="80"/>
      <c r="EL67" s="80"/>
      <c r="EM67" s="80"/>
      <c r="EN67" s="80"/>
      <c r="EO67" s="80"/>
      <c r="EP67" s="80"/>
      <c r="EQ67" s="80"/>
      <c r="ER67" s="80"/>
      <c r="ES67" s="80"/>
      <c r="ET67" s="80"/>
      <c r="EU67" s="80"/>
      <c r="EV67" s="80"/>
      <c r="EW67" s="80"/>
      <c r="EX67" s="80"/>
      <c r="EY67" s="80"/>
      <c r="EZ67" s="80"/>
      <c r="FA67" s="80"/>
      <c r="FB67" s="80"/>
      <c r="FC67" s="80"/>
      <c r="FD67" s="80"/>
      <c r="FE67" s="80"/>
      <c r="FF67" s="80"/>
      <c r="FG67" s="80"/>
      <c r="FH67" s="80"/>
      <c r="FI67" s="80"/>
      <c r="FJ67" s="80"/>
      <c r="FK67" s="80"/>
      <c r="FL67" s="80"/>
      <c r="FM67" s="80"/>
      <c r="FN67" s="80"/>
    </row>
    <row r="68" spans="1:170" s="72" customFormat="1">
      <c r="A68" s="59" t="s">
        <v>4</v>
      </c>
      <c r="B68" s="60" t="s">
        <v>21</v>
      </c>
      <c r="C68" s="81"/>
      <c r="D68" s="82"/>
      <c r="E68" s="83"/>
      <c r="F68" s="83"/>
    </row>
    <row r="69" spans="1:170" s="72" customFormat="1">
      <c r="A69" s="59"/>
      <c r="B69" s="52"/>
      <c r="C69" s="81"/>
      <c r="D69" s="82"/>
      <c r="E69" s="83"/>
      <c r="F69" s="83"/>
    </row>
    <row r="70" spans="1:170" s="72" customFormat="1" ht="140.25">
      <c r="A70" s="59">
        <v>1</v>
      </c>
      <c r="B70" s="84" t="s">
        <v>98</v>
      </c>
      <c r="C70" s="81" t="s">
        <v>2</v>
      </c>
      <c r="D70" s="82">
        <v>1</v>
      </c>
      <c r="E70" s="104"/>
      <c r="F70" s="85">
        <f>+E70*D70</f>
        <v>0</v>
      </c>
    </row>
    <row r="71" spans="1:170" s="72" customFormat="1">
      <c r="A71" s="59"/>
      <c r="B71" s="52"/>
      <c r="C71" s="81"/>
      <c r="D71" s="82"/>
      <c r="E71" s="83"/>
      <c r="F71" s="83"/>
    </row>
    <row r="72" spans="1:170" s="72" customFormat="1" ht="38.25">
      <c r="A72" s="59">
        <v>2</v>
      </c>
      <c r="B72" s="84" t="s">
        <v>101</v>
      </c>
      <c r="C72" s="81" t="s">
        <v>2</v>
      </c>
      <c r="D72" s="82">
        <v>1</v>
      </c>
      <c r="E72" s="104"/>
      <c r="F72" s="85">
        <f>+E72*D72</f>
        <v>0</v>
      </c>
    </row>
    <row r="73" spans="1:170" s="72" customFormat="1">
      <c r="A73" s="59"/>
      <c r="B73" s="52"/>
      <c r="C73" s="81"/>
      <c r="D73" s="82"/>
      <c r="E73" s="83"/>
      <c r="F73" s="83"/>
    </row>
    <row r="74" spans="1:170" s="72" customFormat="1" ht="38.25">
      <c r="A74" s="59">
        <v>3</v>
      </c>
      <c r="B74" s="84" t="s">
        <v>100</v>
      </c>
      <c r="C74" s="81" t="s">
        <v>2</v>
      </c>
      <c r="D74" s="82">
        <v>1</v>
      </c>
      <c r="E74" s="104"/>
      <c r="F74" s="85">
        <f>+E74*D74</f>
        <v>0</v>
      </c>
    </row>
    <row r="75" spans="1:170" s="72" customFormat="1">
      <c r="A75" s="59"/>
      <c r="B75" s="52"/>
      <c r="C75" s="81"/>
      <c r="D75" s="82"/>
      <c r="E75" s="85"/>
      <c r="F75" s="85"/>
    </row>
    <row r="76" spans="1:170" s="72" customFormat="1" ht="25.5">
      <c r="A76" s="59">
        <v>4</v>
      </c>
      <c r="B76" s="52" t="s">
        <v>72</v>
      </c>
      <c r="C76" s="81" t="s">
        <v>2</v>
      </c>
      <c r="D76" s="82">
        <v>11</v>
      </c>
      <c r="E76" s="104"/>
      <c r="F76" s="85">
        <f>+E76*D76</f>
        <v>0</v>
      </c>
    </row>
    <row r="77" spans="1:170" s="72" customFormat="1">
      <c r="A77" s="59"/>
      <c r="B77" s="52"/>
      <c r="C77" s="81"/>
      <c r="D77" s="82"/>
      <c r="E77" s="83"/>
      <c r="F77" s="85"/>
    </row>
    <row r="78" spans="1:170" s="90" customFormat="1">
      <c r="A78" s="59" t="s">
        <v>4</v>
      </c>
      <c r="B78" s="60" t="s">
        <v>29</v>
      </c>
      <c r="C78" s="86"/>
      <c r="D78" s="87"/>
      <c r="E78" s="88"/>
      <c r="F78" s="89">
        <f>SUM(F68:F77)</f>
        <v>0</v>
      </c>
    </row>
    <row r="79" spans="1:170" s="90" customFormat="1">
      <c r="A79" s="59"/>
      <c r="B79" s="60"/>
      <c r="C79" s="86"/>
      <c r="D79" s="87"/>
      <c r="E79" s="88"/>
      <c r="F79" s="88"/>
    </row>
    <row r="80" spans="1:170" s="90" customFormat="1">
      <c r="A80" s="59"/>
      <c r="B80" s="60"/>
      <c r="C80" s="86"/>
      <c r="D80" s="87"/>
      <c r="E80" s="88"/>
      <c r="F80" s="88"/>
    </row>
    <row r="81" spans="1:6" s="72" customFormat="1">
      <c r="A81" s="59" t="s">
        <v>10</v>
      </c>
      <c r="B81" s="63" t="s">
        <v>52</v>
      </c>
      <c r="C81" s="81"/>
      <c r="D81" s="82"/>
      <c r="E81" s="83"/>
      <c r="F81" s="83"/>
    </row>
    <row r="82" spans="1:6" s="72" customFormat="1">
      <c r="A82" s="59"/>
      <c r="B82" s="52"/>
      <c r="C82" s="81"/>
      <c r="D82" s="82"/>
      <c r="E82" s="83"/>
      <c r="F82" s="83"/>
    </row>
    <row r="83" spans="1:6" s="72" customFormat="1">
      <c r="A83" s="59"/>
      <c r="B83" s="52" t="s">
        <v>32</v>
      </c>
      <c r="C83" s="81"/>
      <c r="D83" s="82"/>
      <c r="E83" s="83"/>
      <c r="F83" s="83"/>
    </row>
    <row r="84" spans="1:6" s="72" customFormat="1" ht="12.95" customHeight="1">
      <c r="A84" s="74" t="s">
        <v>22</v>
      </c>
      <c r="B84" s="261" t="s">
        <v>95</v>
      </c>
      <c r="C84" s="261"/>
      <c r="D84" s="261"/>
      <c r="E84" s="261"/>
      <c r="F84" s="261"/>
    </row>
    <row r="85" spans="1:6" s="72" customFormat="1" ht="12.95" customHeight="1">
      <c r="A85" s="74" t="s">
        <v>22</v>
      </c>
      <c r="B85" s="261" t="s">
        <v>53</v>
      </c>
      <c r="C85" s="261"/>
      <c r="D85" s="261"/>
      <c r="E85" s="261"/>
      <c r="F85" s="261"/>
    </row>
    <row r="86" spans="1:6" s="72" customFormat="1" ht="26.1" customHeight="1">
      <c r="A86" s="74" t="s">
        <v>22</v>
      </c>
      <c r="B86" s="261" t="s">
        <v>54</v>
      </c>
      <c r="C86" s="261"/>
      <c r="D86" s="261"/>
      <c r="E86" s="261"/>
      <c r="F86" s="261"/>
    </row>
    <row r="87" spans="1:6" s="72" customFormat="1" ht="26.1" customHeight="1">
      <c r="A87" s="74" t="s">
        <v>22</v>
      </c>
      <c r="B87" s="261" t="s">
        <v>65</v>
      </c>
      <c r="C87" s="261"/>
      <c r="D87" s="261"/>
      <c r="E87" s="261"/>
      <c r="F87" s="261"/>
    </row>
    <row r="88" spans="1:6" s="72" customFormat="1" ht="26.1" customHeight="1">
      <c r="A88" s="74" t="s">
        <v>22</v>
      </c>
      <c r="B88" s="261" t="s">
        <v>55</v>
      </c>
      <c r="C88" s="261"/>
      <c r="D88" s="261"/>
      <c r="E88" s="261"/>
      <c r="F88" s="261"/>
    </row>
    <row r="89" spans="1:6" s="72" customFormat="1" ht="26.1" customHeight="1">
      <c r="A89" s="74" t="s">
        <v>22</v>
      </c>
      <c r="B89" s="261" t="s">
        <v>87</v>
      </c>
      <c r="C89" s="261"/>
      <c r="D89" s="261"/>
      <c r="E89" s="261"/>
      <c r="F89" s="261"/>
    </row>
    <row r="90" spans="1:6" s="72" customFormat="1" ht="26.1" customHeight="1">
      <c r="A90" s="74" t="s">
        <v>22</v>
      </c>
      <c r="B90" s="261" t="s">
        <v>74</v>
      </c>
      <c r="C90" s="261"/>
      <c r="D90" s="261"/>
      <c r="E90" s="261"/>
      <c r="F90" s="261"/>
    </row>
    <row r="91" spans="1:6" s="72" customFormat="1" ht="26.1" customHeight="1">
      <c r="A91" s="74" t="s">
        <v>22</v>
      </c>
      <c r="B91" s="261" t="s">
        <v>73</v>
      </c>
      <c r="C91" s="261"/>
      <c r="D91" s="261"/>
      <c r="E91" s="261"/>
      <c r="F91" s="261"/>
    </row>
    <row r="92" spans="1:6" s="72" customFormat="1">
      <c r="A92" s="59"/>
      <c r="B92" s="52"/>
      <c r="C92" s="81"/>
      <c r="D92" s="82"/>
      <c r="E92" s="85"/>
      <c r="F92" s="85"/>
    </row>
    <row r="93" spans="1:6" s="72" customFormat="1">
      <c r="A93" s="59">
        <v>1</v>
      </c>
      <c r="B93" s="52" t="s">
        <v>105</v>
      </c>
      <c r="C93" s="81" t="s">
        <v>13</v>
      </c>
      <c r="D93" s="82">
        <v>136.09</v>
      </c>
      <c r="E93" s="104"/>
      <c r="F93" s="85">
        <f>+E93*D93</f>
        <v>0</v>
      </c>
    </row>
    <row r="94" spans="1:6" s="72" customFormat="1">
      <c r="A94" s="59"/>
      <c r="B94" s="52"/>
      <c r="C94" s="81"/>
      <c r="D94" s="82"/>
      <c r="E94" s="85"/>
      <c r="F94" s="85"/>
    </row>
    <row r="95" spans="1:6" s="72" customFormat="1" ht="38.25">
      <c r="A95" s="59">
        <v>2</v>
      </c>
      <c r="B95" s="52" t="s">
        <v>104</v>
      </c>
      <c r="C95" s="81" t="s">
        <v>3</v>
      </c>
      <c r="D95" s="82">
        <v>2424.38</v>
      </c>
      <c r="E95" s="104"/>
      <c r="F95" s="85">
        <f>+E95*D95</f>
        <v>0</v>
      </c>
    </row>
    <row r="96" spans="1:6" s="72" customFormat="1">
      <c r="A96" s="59"/>
      <c r="B96" s="52"/>
      <c r="C96" s="81"/>
      <c r="D96" s="82"/>
      <c r="E96" s="85"/>
      <c r="F96" s="85"/>
    </row>
    <row r="97" spans="1:6" s="72" customFormat="1" ht="51">
      <c r="A97" s="59">
        <v>3</v>
      </c>
      <c r="B97" s="52" t="s">
        <v>183</v>
      </c>
      <c r="C97" s="81" t="s">
        <v>3</v>
      </c>
      <c r="D97" s="82">
        <v>341.18</v>
      </c>
      <c r="E97" s="104"/>
      <c r="F97" s="85">
        <f>+E97*D97</f>
        <v>0</v>
      </c>
    </row>
    <row r="98" spans="1:6" s="72" customFormat="1">
      <c r="A98" s="59"/>
      <c r="B98" s="52"/>
      <c r="C98" s="81"/>
      <c r="D98" s="82"/>
      <c r="E98" s="85"/>
      <c r="F98" s="85"/>
    </row>
    <row r="99" spans="1:6" s="72" customFormat="1" ht="38.25">
      <c r="A99" s="59">
        <v>4</v>
      </c>
      <c r="B99" s="52" t="s">
        <v>184</v>
      </c>
      <c r="C99" s="81" t="s">
        <v>3</v>
      </c>
      <c r="D99" s="82">
        <v>366.43</v>
      </c>
      <c r="E99" s="104"/>
      <c r="F99" s="85">
        <f>+E99*D99</f>
        <v>0</v>
      </c>
    </row>
    <row r="100" spans="1:6" s="72" customFormat="1">
      <c r="A100" s="59"/>
      <c r="B100" s="52"/>
      <c r="C100" s="81"/>
      <c r="D100" s="82"/>
      <c r="E100" s="85"/>
      <c r="F100" s="85"/>
    </row>
    <row r="101" spans="1:6" s="72" customFormat="1" ht="38.25">
      <c r="A101" s="59">
        <v>5</v>
      </c>
      <c r="B101" s="52" t="s">
        <v>185</v>
      </c>
      <c r="C101" s="81" t="s">
        <v>3</v>
      </c>
      <c r="D101" s="82">
        <v>10.43</v>
      </c>
      <c r="E101" s="104"/>
      <c r="F101" s="85">
        <f>+E101*D101</f>
        <v>0</v>
      </c>
    </row>
    <row r="102" spans="1:6" s="72" customFormat="1">
      <c r="A102" s="59"/>
      <c r="B102" s="52"/>
      <c r="C102" s="81"/>
      <c r="D102" s="82"/>
      <c r="E102" s="85"/>
      <c r="F102" s="85"/>
    </row>
    <row r="103" spans="1:6" s="72" customFormat="1" ht="38.25">
      <c r="A103" s="59">
        <v>6</v>
      </c>
      <c r="B103" s="52" t="s">
        <v>186</v>
      </c>
      <c r="C103" s="81" t="s">
        <v>3</v>
      </c>
      <c r="D103" s="82">
        <v>40.22</v>
      </c>
      <c r="E103" s="104"/>
      <c r="F103" s="85">
        <f>+E103*D103</f>
        <v>0</v>
      </c>
    </row>
    <row r="104" spans="1:6" s="72" customFormat="1">
      <c r="A104" s="59"/>
      <c r="B104" s="52"/>
      <c r="C104" s="81"/>
      <c r="D104" s="82"/>
      <c r="E104" s="85"/>
      <c r="F104" s="85"/>
    </row>
    <row r="105" spans="1:6" s="72" customFormat="1" ht="51">
      <c r="A105" s="59">
        <v>7</v>
      </c>
      <c r="B105" s="52" t="s">
        <v>324</v>
      </c>
      <c r="C105" s="81" t="s">
        <v>3</v>
      </c>
      <c r="D105" s="82">
        <v>1447.32</v>
      </c>
      <c r="E105" s="104"/>
      <c r="F105" s="85">
        <f>+E105*D105</f>
        <v>0</v>
      </c>
    </row>
    <row r="106" spans="1:6" s="72" customFormat="1">
      <c r="A106" s="59"/>
      <c r="B106" s="52"/>
      <c r="C106" s="81"/>
      <c r="D106" s="82"/>
      <c r="E106" s="85"/>
      <c r="F106" s="85"/>
    </row>
    <row r="107" spans="1:6" s="72" customFormat="1" ht="51">
      <c r="A107" s="59">
        <v>8</v>
      </c>
      <c r="B107" s="52" t="s">
        <v>187</v>
      </c>
      <c r="C107" s="81" t="s">
        <v>3</v>
      </c>
      <c r="D107" s="82">
        <v>20.25</v>
      </c>
      <c r="E107" s="104"/>
      <c r="F107" s="85">
        <f>+E107*D107</f>
        <v>0</v>
      </c>
    </row>
    <row r="108" spans="1:6" s="72" customFormat="1">
      <c r="A108" s="59"/>
      <c r="B108" s="52"/>
      <c r="C108" s="81"/>
      <c r="D108" s="82"/>
      <c r="E108" s="85"/>
      <c r="F108" s="85"/>
    </row>
    <row r="109" spans="1:6" s="72" customFormat="1" ht="51">
      <c r="A109" s="59">
        <v>9</v>
      </c>
      <c r="B109" s="52" t="s">
        <v>188</v>
      </c>
      <c r="C109" s="81" t="s">
        <v>3</v>
      </c>
      <c r="D109" s="82">
        <v>7.9</v>
      </c>
      <c r="E109" s="104"/>
      <c r="F109" s="85">
        <f>+E109*D109</f>
        <v>0</v>
      </c>
    </row>
    <row r="110" spans="1:6" s="72" customFormat="1">
      <c r="A110" s="59"/>
      <c r="B110" s="52"/>
      <c r="C110" s="81"/>
      <c r="D110" s="82"/>
      <c r="E110" s="85"/>
      <c r="F110" s="85"/>
    </row>
    <row r="111" spans="1:6" s="72" customFormat="1" ht="38.25">
      <c r="A111" s="59">
        <v>10</v>
      </c>
      <c r="B111" s="52" t="s">
        <v>189</v>
      </c>
      <c r="C111" s="81" t="s">
        <v>3</v>
      </c>
      <c r="D111" s="82">
        <v>52.24</v>
      </c>
      <c r="E111" s="104"/>
      <c r="F111" s="85">
        <f>+E111*D111</f>
        <v>0</v>
      </c>
    </row>
    <row r="112" spans="1:6" s="72" customFormat="1">
      <c r="A112" s="59"/>
      <c r="B112" s="52"/>
      <c r="C112" s="81"/>
      <c r="D112" s="82"/>
      <c r="E112" s="85"/>
      <c r="F112" s="85"/>
    </row>
    <row r="113" spans="1:6" s="72" customFormat="1" ht="38.25">
      <c r="A113" s="59">
        <v>11</v>
      </c>
      <c r="B113" s="52" t="s">
        <v>85</v>
      </c>
      <c r="C113" s="81" t="s">
        <v>13</v>
      </c>
      <c r="D113" s="82">
        <v>588.41</v>
      </c>
      <c r="E113" s="104"/>
      <c r="F113" s="85">
        <f>+E113*D113</f>
        <v>0</v>
      </c>
    </row>
    <row r="114" spans="1:6" s="72" customFormat="1">
      <c r="A114" s="59"/>
      <c r="B114" s="52"/>
      <c r="C114" s="81"/>
      <c r="D114" s="82"/>
      <c r="E114" s="85"/>
      <c r="F114" s="85"/>
    </row>
    <row r="115" spans="1:6" s="72" customFormat="1" ht="38.25">
      <c r="A115" s="59">
        <v>12</v>
      </c>
      <c r="B115" s="52" t="s">
        <v>181</v>
      </c>
      <c r="C115" s="81" t="s">
        <v>13</v>
      </c>
      <c r="D115" s="82">
        <v>97.51</v>
      </c>
      <c r="E115" s="104"/>
      <c r="F115" s="85">
        <f>+E115*D115</f>
        <v>0</v>
      </c>
    </row>
    <row r="116" spans="1:6" s="72" customFormat="1">
      <c r="A116" s="59"/>
      <c r="B116" s="52"/>
      <c r="C116" s="81"/>
      <c r="D116" s="82"/>
      <c r="E116" s="85"/>
      <c r="F116" s="85"/>
    </row>
    <row r="117" spans="1:6" s="72" customFormat="1" ht="38.25">
      <c r="A117" s="59">
        <v>13</v>
      </c>
      <c r="B117" s="52" t="s">
        <v>182</v>
      </c>
      <c r="C117" s="81" t="s">
        <v>13</v>
      </c>
      <c r="D117" s="82">
        <v>11.9</v>
      </c>
      <c r="E117" s="104"/>
      <c r="F117" s="85">
        <f>+E117*D117</f>
        <v>0</v>
      </c>
    </row>
    <row r="118" spans="1:6" s="72" customFormat="1">
      <c r="A118" s="59"/>
      <c r="B118" s="52"/>
      <c r="C118" s="81"/>
      <c r="D118" s="82"/>
      <c r="E118" s="85"/>
      <c r="F118" s="85"/>
    </row>
    <row r="119" spans="1:6" s="72" customFormat="1" ht="38.25">
      <c r="A119" s="59">
        <v>14</v>
      </c>
      <c r="B119" s="52" t="s">
        <v>192</v>
      </c>
      <c r="C119" s="81" t="s">
        <v>13</v>
      </c>
      <c r="D119" s="82">
        <v>52.82</v>
      </c>
      <c r="E119" s="104"/>
      <c r="F119" s="85">
        <f>+E119*D119</f>
        <v>0</v>
      </c>
    </row>
    <row r="120" spans="1:6" s="72" customFormat="1">
      <c r="A120" s="59"/>
      <c r="B120" s="52"/>
      <c r="C120" s="81"/>
      <c r="D120" s="82"/>
      <c r="E120" s="85"/>
      <c r="F120" s="85"/>
    </row>
    <row r="121" spans="1:6" s="72" customFormat="1" ht="51">
      <c r="A121" s="59">
        <v>15</v>
      </c>
      <c r="B121" s="52" t="s">
        <v>190</v>
      </c>
      <c r="C121" s="81" t="s">
        <v>2</v>
      </c>
      <c r="D121" s="82">
        <v>1</v>
      </c>
      <c r="E121" s="104"/>
      <c r="F121" s="85">
        <f>+E121*D121</f>
        <v>0</v>
      </c>
    </row>
    <row r="122" spans="1:6" s="72" customFormat="1">
      <c r="A122" s="59"/>
      <c r="B122" s="52"/>
      <c r="C122" s="81"/>
      <c r="D122" s="82"/>
      <c r="E122" s="85"/>
      <c r="F122" s="85"/>
    </row>
    <row r="123" spans="1:6" s="72" customFormat="1" ht="38.25">
      <c r="A123" s="59">
        <v>16</v>
      </c>
      <c r="B123" s="52" t="s">
        <v>191</v>
      </c>
      <c r="C123" s="81" t="s">
        <v>2</v>
      </c>
      <c r="D123" s="82">
        <v>1</v>
      </c>
      <c r="E123" s="104"/>
      <c r="F123" s="85">
        <f>+E123*D123</f>
        <v>0</v>
      </c>
    </row>
    <row r="124" spans="1:6" s="72" customFormat="1">
      <c r="A124" s="59"/>
      <c r="B124" s="52"/>
      <c r="C124" s="81"/>
      <c r="D124" s="82"/>
      <c r="E124" s="85"/>
      <c r="F124" s="85"/>
    </row>
    <row r="125" spans="1:6" s="72" customFormat="1" ht="51">
      <c r="A125" s="59">
        <v>17</v>
      </c>
      <c r="B125" s="52" t="s">
        <v>193</v>
      </c>
      <c r="C125" s="81" t="s">
        <v>13</v>
      </c>
      <c r="D125" s="82">
        <v>67.27</v>
      </c>
      <c r="E125" s="104"/>
      <c r="F125" s="85">
        <f>+E125*D125</f>
        <v>0</v>
      </c>
    </row>
    <row r="126" spans="1:6" s="72" customFormat="1">
      <c r="A126" s="59"/>
      <c r="B126" s="52"/>
      <c r="C126" s="81"/>
      <c r="D126" s="82"/>
      <c r="E126" s="85"/>
      <c r="F126" s="85"/>
    </row>
    <row r="127" spans="1:6" s="72" customFormat="1" ht="51">
      <c r="A127" s="59">
        <v>18</v>
      </c>
      <c r="B127" s="52" t="s">
        <v>195</v>
      </c>
      <c r="C127" s="81" t="s">
        <v>13</v>
      </c>
      <c r="D127" s="82">
        <v>274.85000000000002</v>
      </c>
      <c r="E127" s="104"/>
      <c r="F127" s="85">
        <f>+E127*D127</f>
        <v>0</v>
      </c>
    </row>
    <row r="128" spans="1:6" s="72" customFormat="1">
      <c r="A128" s="59"/>
      <c r="B128" s="52"/>
      <c r="C128" s="81"/>
      <c r="D128" s="82"/>
      <c r="E128" s="85"/>
      <c r="F128" s="85"/>
    </row>
    <row r="129" spans="1:6" s="72" customFormat="1" ht="51">
      <c r="A129" s="59">
        <v>19</v>
      </c>
      <c r="B129" s="52" t="s">
        <v>325</v>
      </c>
      <c r="C129" s="81" t="s">
        <v>13</v>
      </c>
      <c r="D129" s="82">
        <v>69.91</v>
      </c>
      <c r="E129" s="104"/>
      <c r="F129" s="85">
        <f>+E129*D129</f>
        <v>0</v>
      </c>
    </row>
    <row r="130" spans="1:6" s="72" customFormat="1">
      <c r="A130" s="59"/>
      <c r="B130" s="52"/>
      <c r="C130" s="81"/>
      <c r="D130" s="82"/>
      <c r="E130" s="85"/>
      <c r="F130" s="85"/>
    </row>
    <row r="131" spans="1:6" s="72" customFormat="1" ht="51">
      <c r="A131" s="59">
        <v>20</v>
      </c>
      <c r="B131" s="52" t="s">
        <v>194</v>
      </c>
      <c r="C131" s="81" t="s">
        <v>2</v>
      </c>
      <c r="D131" s="82">
        <v>2</v>
      </c>
      <c r="E131" s="104"/>
      <c r="F131" s="85">
        <f>+E131*D131</f>
        <v>0</v>
      </c>
    </row>
    <row r="132" spans="1:6" s="72" customFormat="1">
      <c r="A132" s="59"/>
      <c r="B132" s="52"/>
      <c r="C132" s="81"/>
      <c r="D132" s="82"/>
      <c r="E132" s="85"/>
      <c r="F132" s="85"/>
    </row>
    <row r="133" spans="1:6" s="72" customFormat="1" ht="38.25">
      <c r="A133" s="59">
        <v>21</v>
      </c>
      <c r="B133" s="52" t="s">
        <v>196</v>
      </c>
      <c r="C133" s="81" t="s">
        <v>13</v>
      </c>
      <c r="D133" s="82">
        <v>3.5</v>
      </c>
      <c r="E133" s="104"/>
      <c r="F133" s="85">
        <f>+E133*D133</f>
        <v>0</v>
      </c>
    </row>
    <row r="134" spans="1:6" s="72" customFormat="1">
      <c r="A134" s="59"/>
      <c r="B134" s="52"/>
      <c r="C134" s="81"/>
      <c r="D134" s="82"/>
      <c r="E134" s="85"/>
      <c r="F134" s="85"/>
    </row>
    <row r="135" spans="1:6" s="72" customFormat="1" ht="38.25">
      <c r="A135" s="59">
        <v>22</v>
      </c>
      <c r="B135" s="52" t="s">
        <v>197</v>
      </c>
      <c r="C135" s="81" t="s">
        <v>13</v>
      </c>
      <c r="D135" s="82">
        <v>170.4</v>
      </c>
      <c r="E135" s="104"/>
      <c r="F135" s="85">
        <f>+E135*D135</f>
        <v>0</v>
      </c>
    </row>
    <row r="136" spans="1:6" s="72" customFormat="1">
      <c r="A136" s="59"/>
      <c r="B136" s="52"/>
      <c r="C136" s="81"/>
      <c r="D136" s="82"/>
      <c r="E136" s="85"/>
      <c r="F136" s="85"/>
    </row>
    <row r="137" spans="1:6" s="72" customFormat="1" ht="38.25">
      <c r="A137" s="59">
        <v>23</v>
      </c>
      <c r="B137" s="52" t="s">
        <v>198</v>
      </c>
      <c r="C137" s="81" t="s">
        <v>13</v>
      </c>
      <c r="D137" s="82">
        <v>75.540000000000006</v>
      </c>
      <c r="E137" s="104"/>
      <c r="F137" s="85">
        <f>+E137*D137</f>
        <v>0</v>
      </c>
    </row>
    <row r="138" spans="1:6" s="72" customFormat="1">
      <c r="A138" s="59"/>
      <c r="B138" s="52"/>
      <c r="C138" s="81"/>
      <c r="D138" s="82"/>
      <c r="E138" s="85"/>
      <c r="F138" s="85"/>
    </row>
    <row r="139" spans="1:6" s="72" customFormat="1" ht="38.25">
      <c r="A139" s="59">
        <v>24</v>
      </c>
      <c r="B139" s="52" t="s">
        <v>199</v>
      </c>
      <c r="C139" s="81" t="s">
        <v>13</v>
      </c>
      <c r="D139" s="82">
        <v>23.3</v>
      </c>
      <c r="E139" s="104"/>
      <c r="F139" s="85">
        <f>+E139*D139</f>
        <v>0</v>
      </c>
    </row>
    <row r="140" spans="1:6" s="72" customFormat="1">
      <c r="A140" s="59"/>
      <c r="B140" s="52"/>
      <c r="C140" s="81"/>
      <c r="D140" s="82"/>
      <c r="E140" s="85"/>
      <c r="F140" s="85"/>
    </row>
    <row r="141" spans="1:6" s="72" customFormat="1" ht="38.25">
      <c r="A141" s="59">
        <v>25</v>
      </c>
      <c r="B141" s="52" t="s">
        <v>200</v>
      </c>
      <c r="C141" s="81" t="s">
        <v>2</v>
      </c>
      <c r="D141" s="82">
        <v>16</v>
      </c>
      <c r="E141" s="104"/>
      <c r="F141" s="85">
        <f>+E141*D141</f>
        <v>0</v>
      </c>
    </row>
    <row r="142" spans="1:6" s="72" customFormat="1">
      <c r="A142" s="59"/>
      <c r="B142" s="52"/>
      <c r="C142" s="81"/>
      <c r="D142" s="82"/>
      <c r="E142" s="85"/>
      <c r="F142" s="85"/>
    </row>
    <row r="143" spans="1:6" s="72" customFormat="1" ht="38.25">
      <c r="A143" s="59">
        <v>26</v>
      </c>
      <c r="B143" s="52" t="s">
        <v>205</v>
      </c>
      <c r="C143" s="81" t="s">
        <v>2</v>
      </c>
      <c r="D143" s="82">
        <v>14</v>
      </c>
      <c r="E143" s="104"/>
      <c r="F143" s="85">
        <f>+E143*D143</f>
        <v>0</v>
      </c>
    </row>
    <row r="144" spans="1:6" s="72" customFormat="1">
      <c r="A144" s="59"/>
      <c r="B144" s="52"/>
      <c r="C144" s="81"/>
      <c r="D144" s="82"/>
      <c r="E144" s="85"/>
      <c r="F144" s="85"/>
    </row>
    <row r="145" spans="1:6" s="72" customFormat="1" ht="38.25">
      <c r="A145" s="59">
        <v>27</v>
      </c>
      <c r="B145" s="52" t="s">
        <v>201</v>
      </c>
      <c r="C145" s="81" t="s">
        <v>2</v>
      </c>
      <c r="D145" s="82">
        <v>12</v>
      </c>
      <c r="E145" s="104"/>
      <c r="F145" s="85">
        <f>+E145*D145</f>
        <v>0</v>
      </c>
    </row>
    <row r="146" spans="1:6" s="72" customFormat="1">
      <c r="A146" s="59"/>
      <c r="B146" s="52"/>
      <c r="C146" s="81"/>
      <c r="D146" s="82"/>
      <c r="E146" s="85"/>
      <c r="F146" s="85"/>
    </row>
    <row r="147" spans="1:6" s="72" customFormat="1" ht="38.25">
      <c r="A147" s="59">
        <v>28</v>
      </c>
      <c r="B147" s="52" t="s">
        <v>202</v>
      </c>
      <c r="C147" s="81" t="s">
        <v>2</v>
      </c>
      <c r="D147" s="82">
        <v>4</v>
      </c>
      <c r="E147" s="104"/>
      <c r="F147" s="85">
        <f>+E147*D147</f>
        <v>0</v>
      </c>
    </row>
    <row r="148" spans="1:6" s="72" customFormat="1">
      <c r="A148" s="59"/>
      <c r="B148" s="52"/>
      <c r="C148" s="81"/>
      <c r="D148" s="82"/>
      <c r="E148" s="85"/>
      <c r="F148" s="85"/>
    </row>
    <row r="149" spans="1:6" s="72" customFormat="1" ht="38.25">
      <c r="A149" s="59">
        <v>29</v>
      </c>
      <c r="B149" s="52" t="s">
        <v>203</v>
      </c>
      <c r="C149" s="81" t="s">
        <v>2</v>
      </c>
      <c r="D149" s="82">
        <v>2</v>
      </c>
      <c r="E149" s="104"/>
      <c r="F149" s="85">
        <f>+E149*D149</f>
        <v>0</v>
      </c>
    </row>
    <row r="150" spans="1:6" s="72" customFormat="1">
      <c r="A150" s="59"/>
      <c r="B150" s="52"/>
      <c r="C150" s="81"/>
      <c r="D150" s="82"/>
      <c r="E150" s="85"/>
      <c r="F150" s="85"/>
    </row>
    <row r="151" spans="1:6" s="72" customFormat="1" ht="38.25">
      <c r="A151" s="59">
        <v>30</v>
      </c>
      <c r="B151" s="52" t="s">
        <v>204</v>
      </c>
      <c r="C151" s="81" t="s">
        <v>2</v>
      </c>
      <c r="D151" s="82">
        <v>1</v>
      </c>
      <c r="E151" s="104"/>
      <c r="F151" s="85">
        <f>+E151*D151</f>
        <v>0</v>
      </c>
    </row>
    <row r="152" spans="1:6" s="72" customFormat="1">
      <c r="A152" s="59"/>
      <c r="B152" s="52"/>
      <c r="C152" s="81"/>
      <c r="D152" s="82"/>
      <c r="E152" s="85"/>
      <c r="F152" s="85"/>
    </row>
    <row r="153" spans="1:6" s="72" customFormat="1" ht="38.25">
      <c r="A153" s="59">
        <v>31</v>
      </c>
      <c r="B153" s="52" t="s">
        <v>493</v>
      </c>
      <c r="C153" s="81" t="s">
        <v>2</v>
      </c>
      <c r="D153" s="82">
        <v>1</v>
      </c>
      <c r="E153" s="104"/>
      <c r="F153" s="85">
        <f>+E153*D153</f>
        <v>0</v>
      </c>
    </row>
    <row r="154" spans="1:6" s="72" customFormat="1">
      <c r="A154" s="59"/>
      <c r="B154" s="52"/>
      <c r="C154" s="81"/>
      <c r="D154" s="82"/>
      <c r="E154" s="85"/>
      <c r="F154" s="85"/>
    </row>
    <row r="155" spans="1:6" s="72" customFormat="1" ht="51">
      <c r="A155" s="59">
        <v>32</v>
      </c>
      <c r="B155" s="52" t="s">
        <v>211</v>
      </c>
      <c r="C155" s="81" t="s">
        <v>9</v>
      </c>
      <c r="D155" s="82">
        <v>1</v>
      </c>
      <c r="E155" s="104"/>
      <c r="F155" s="85">
        <f>+E155*D155</f>
        <v>0</v>
      </c>
    </row>
    <row r="156" spans="1:6" s="72" customFormat="1">
      <c r="A156" s="59"/>
      <c r="B156" s="52"/>
      <c r="C156" s="81"/>
      <c r="D156" s="82"/>
      <c r="E156" s="85"/>
      <c r="F156" s="85"/>
    </row>
    <row r="157" spans="1:6" s="72" customFormat="1" ht="38.25">
      <c r="A157" s="59">
        <v>33</v>
      </c>
      <c r="B157" s="52" t="s">
        <v>106</v>
      </c>
      <c r="C157" s="81" t="s">
        <v>3</v>
      </c>
      <c r="D157" s="82">
        <v>300</v>
      </c>
      <c r="E157" s="104"/>
      <c r="F157" s="85">
        <f>+E157*D157</f>
        <v>0</v>
      </c>
    </row>
    <row r="158" spans="1:6" s="72" customFormat="1">
      <c r="B158" s="52"/>
      <c r="C158" s="81"/>
      <c r="D158" s="82"/>
      <c r="E158" s="85"/>
      <c r="F158" s="85"/>
    </row>
    <row r="159" spans="1:6" s="72" customFormat="1" ht="38.25">
      <c r="A159" s="59">
        <v>34</v>
      </c>
      <c r="B159" s="52" t="s">
        <v>86</v>
      </c>
      <c r="C159" s="81"/>
      <c r="D159" s="82"/>
      <c r="E159" s="85"/>
      <c r="F159" s="85"/>
    </row>
    <row r="160" spans="1:6" s="72" customFormat="1">
      <c r="A160" s="74" t="s">
        <v>22</v>
      </c>
      <c r="B160" s="52" t="s">
        <v>107</v>
      </c>
      <c r="C160" s="81" t="s">
        <v>2</v>
      </c>
      <c r="D160" s="82">
        <v>2</v>
      </c>
      <c r="E160" s="104"/>
      <c r="F160" s="85">
        <f>+E160*D160</f>
        <v>0</v>
      </c>
    </row>
    <row r="161" spans="1:6" s="72" customFormat="1">
      <c r="A161" s="74" t="s">
        <v>22</v>
      </c>
      <c r="B161" s="52" t="s">
        <v>108</v>
      </c>
      <c r="C161" s="81" t="s">
        <v>2</v>
      </c>
      <c r="D161" s="82">
        <v>2</v>
      </c>
      <c r="E161" s="104"/>
      <c r="F161" s="85">
        <f>+E161*D161</f>
        <v>0</v>
      </c>
    </row>
    <row r="162" spans="1:6" s="72" customFormat="1">
      <c r="A162" s="59"/>
      <c r="B162" s="52"/>
      <c r="C162" s="81"/>
      <c r="D162" s="82"/>
      <c r="E162" s="83"/>
      <c r="F162" s="85"/>
    </row>
    <row r="163" spans="1:6" s="72" customFormat="1">
      <c r="A163" s="59" t="s">
        <v>10</v>
      </c>
      <c r="B163" s="63" t="s">
        <v>56</v>
      </c>
      <c r="C163" s="86"/>
      <c r="D163" s="87"/>
      <c r="E163" s="88"/>
      <c r="F163" s="89">
        <f>SUM(F81:F162)</f>
        <v>0</v>
      </c>
    </row>
    <row r="164" spans="1:6" s="72" customFormat="1">
      <c r="A164" s="59"/>
      <c r="B164" s="60"/>
      <c r="C164" s="86"/>
      <c r="D164" s="87"/>
      <c r="E164" s="88"/>
      <c r="F164" s="88"/>
    </row>
    <row r="166" spans="1:6" s="72" customFormat="1">
      <c r="A166" s="59" t="s">
        <v>11</v>
      </c>
      <c r="B166" s="60" t="s">
        <v>57</v>
      </c>
      <c r="C166" s="81"/>
      <c r="D166" s="82"/>
      <c r="E166" s="83"/>
      <c r="F166" s="83"/>
    </row>
    <row r="167" spans="1:6" s="72" customFormat="1">
      <c r="A167" s="59"/>
      <c r="B167" s="60"/>
      <c r="C167" s="81"/>
      <c r="D167" s="82"/>
      <c r="E167" s="83"/>
      <c r="F167" s="83"/>
    </row>
    <row r="168" spans="1:6" s="72" customFormat="1">
      <c r="A168" s="59"/>
      <c r="B168" s="52" t="s">
        <v>32</v>
      </c>
      <c r="C168" s="81"/>
      <c r="D168" s="82"/>
      <c r="E168" s="83"/>
      <c r="F168" s="83"/>
    </row>
    <row r="169" spans="1:6" s="72" customFormat="1" ht="39" customHeight="1">
      <c r="A169" s="74" t="s">
        <v>22</v>
      </c>
      <c r="B169" s="261" t="s">
        <v>58</v>
      </c>
      <c r="C169" s="261"/>
      <c r="D169" s="261"/>
      <c r="E169" s="261"/>
      <c r="F169" s="261"/>
    </row>
    <row r="170" spans="1:6" s="72" customFormat="1" ht="12.95" customHeight="1">
      <c r="A170" s="74" t="s">
        <v>22</v>
      </c>
      <c r="B170" s="261" t="s">
        <v>88</v>
      </c>
      <c r="C170" s="261"/>
      <c r="D170" s="261"/>
      <c r="E170" s="261"/>
      <c r="F170" s="261"/>
    </row>
    <row r="171" spans="1:6" s="72" customFormat="1" ht="26.1" customHeight="1">
      <c r="A171" s="74" t="s">
        <v>22</v>
      </c>
      <c r="B171" s="261" t="s">
        <v>59</v>
      </c>
      <c r="C171" s="261"/>
      <c r="D171" s="261"/>
      <c r="E171" s="261"/>
      <c r="F171" s="261"/>
    </row>
    <row r="172" spans="1:6" s="72" customFormat="1" ht="26.1" customHeight="1">
      <c r="A172" s="74" t="s">
        <v>22</v>
      </c>
      <c r="B172" s="261" t="s">
        <v>99</v>
      </c>
      <c r="C172" s="261"/>
      <c r="D172" s="261"/>
      <c r="E172" s="261"/>
      <c r="F172" s="261"/>
    </row>
    <row r="173" spans="1:6" s="72" customFormat="1">
      <c r="A173" s="59"/>
      <c r="B173" s="52"/>
      <c r="C173" s="81"/>
      <c r="D173" s="82"/>
      <c r="E173" s="83"/>
      <c r="F173" s="83"/>
    </row>
    <row r="174" spans="1:6" s="72" customFormat="1" ht="51">
      <c r="A174" s="59">
        <v>1</v>
      </c>
      <c r="B174" s="257" t="s">
        <v>780</v>
      </c>
      <c r="C174" s="81" t="s">
        <v>8</v>
      </c>
      <c r="D174" s="82">
        <v>1756.1</v>
      </c>
      <c r="E174" s="104"/>
      <c r="F174" s="85">
        <f>+E174*D174</f>
        <v>0</v>
      </c>
    </row>
    <row r="175" spans="1:6" s="72" customFormat="1">
      <c r="A175" s="59"/>
      <c r="B175" s="52"/>
      <c r="C175" s="81"/>
      <c r="D175" s="82"/>
      <c r="E175" s="85"/>
      <c r="F175" s="85"/>
    </row>
    <row r="176" spans="1:6" s="72" customFormat="1" ht="51">
      <c r="A176" s="59">
        <v>2</v>
      </c>
      <c r="B176" s="257" t="s">
        <v>781</v>
      </c>
      <c r="C176" s="81" t="s">
        <v>8</v>
      </c>
      <c r="D176" s="82">
        <v>2595.7249000000002</v>
      </c>
      <c r="E176" s="104"/>
      <c r="F176" s="85">
        <f>+E176*D176</f>
        <v>0</v>
      </c>
    </row>
    <row r="177" spans="1:6" s="72" customFormat="1">
      <c r="A177" s="59"/>
      <c r="B177" s="52"/>
      <c r="C177" s="81"/>
      <c r="D177" s="82"/>
      <c r="E177" s="85"/>
      <c r="F177" s="85"/>
    </row>
    <row r="178" spans="1:6" s="72" customFormat="1" ht="38.25">
      <c r="A178" s="59">
        <v>3</v>
      </c>
      <c r="B178" s="257" t="s">
        <v>782</v>
      </c>
      <c r="C178" s="81" t="s">
        <v>8</v>
      </c>
      <c r="D178" s="82">
        <v>1124.32</v>
      </c>
      <c r="E178" s="104"/>
      <c r="F178" s="85">
        <f>+E178*D178</f>
        <v>0</v>
      </c>
    </row>
    <row r="179" spans="1:6" s="72" customFormat="1">
      <c r="A179" s="59"/>
      <c r="B179" s="52"/>
      <c r="C179" s="81"/>
      <c r="D179" s="82"/>
      <c r="E179" s="85"/>
      <c r="F179" s="85"/>
    </row>
    <row r="180" spans="1:6" s="72" customFormat="1" ht="51">
      <c r="A180" s="59">
        <v>4</v>
      </c>
      <c r="B180" s="257" t="s">
        <v>783</v>
      </c>
      <c r="C180" s="81" t="s">
        <v>8</v>
      </c>
      <c r="D180" s="82">
        <v>1124.32</v>
      </c>
      <c r="E180" s="104"/>
      <c r="F180" s="85">
        <f>+E180*D180</f>
        <v>0</v>
      </c>
    </row>
    <row r="181" spans="1:6" s="72" customFormat="1">
      <c r="A181" s="59"/>
      <c r="B181" s="52"/>
      <c r="C181" s="81"/>
      <c r="D181" s="82"/>
      <c r="E181" s="85"/>
      <c r="F181" s="85"/>
    </row>
    <row r="182" spans="1:6" s="72" customFormat="1" ht="38.25">
      <c r="A182" s="59">
        <v>5</v>
      </c>
      <c r="B182" s="257" t="s">
        <v>784</v>
      </c>
      <c r="C182" s="81" t="s">
        <v>8</v>
      </c>
      <c r="D182" s="82">
        <v>2233.8449000000001</v>
      </c>
      <c r="E182" s="104"/>
      <c r="F182" s="85">
        <f>+E182*D182</f>
        <v>0</v>
      </c>
    </row>
    <row r="183" spans="1:6" s="72" customFormat="1">
      <c r="A183" s="59"/>
      <c r="B183" s="52"/>
      <c r="C183" s="81"/>
      <c r="D183" s="82"/>
      <c r="E183" s="85"/>
      <c r="F183" s="85"/>
    </row>
    <row r="184" spans="1:6" s="72" customFormat="1" ht="63.75">
      <c r="A184" s="59">
        <v>6</v>
      </c>
      <c r="B184" s="52" t="s">
        <v>81</v>
      </c>
      <c r="C184" s="81" t="s">
        <v>3</v>
      </c>
      <c r="D184" s="82">
        <v>6615.6549999999997</v>
      </c>
      <c r="E184" s="104"/>
      <c r="F184" s="85">
        <f>+E184*D184</f>
        <v>0</v>
      </c>
    </row>
    <row r="185" spans="1:6" s="72" customFormat="1">
      <c r="A185" s="59"/>
      <c r="B185" s="52"/>
      <c r="C185" s="81"/>
      <c r="D185" s="82"/>
      <c r="E185" s="85"/>
      <c r="F185" s="85"/>
    </row>
    <row r="186" spans="1:6" s="72" customFormat="1" ht="25.5">
      <c r="A186" s="59">
        <v>7</v>
      </c>
      <c r="B186" s="52" t="s">
        <v>323</v>
      </c>
      <c r="C186" s="81" t="s">
        <v>13</v>
      </c>
      <c r="D186" s="82">
        <v>666.97</v>
      </c>
      <c r="E186" s="104"/>
      <c r="F186" s="85">
        <f>+E186*D186</f>
        <v>0</v>
      </c>
    </row>
    <row r="187" spans="1:6" s="72" customFormat="1">
      <c r="A187" s="59"/>
      <c r="B187" s="52"/>
      <c r="C187" s="81"/>
      <c r="D187" s="82"/>
      <c r="E187" s="83"/>
      <c r="F187" s="83"/>
    </row>
    <row r="188" spans="1:6" s="72" customFormat="1">
      <c r="A188" s="59" t="s">
        <v>11</v>
      </c>
      <c r="B188" s="60" t="s">
        <v>60</v>
      </c>
      <c r="C188" s="86"/>
      <c r="D188" s="87"/>
      <c r="E188" s="88"/>
      <c r="F188" s="89">
        <f>SUM(F166:F187)</f>
        <v>0</v>
      </c>
    </row>
    <row r="189" spans="1:6" s="72" customFormat="1">
      <c r="A189" s="59"/>
      <c r="B189" s="52"/>
      <c r="C189" s="81"/>
      <c r="D189" s="82"/>
      <c r="E189" s="83"/>
      <c r="F189" s="83"/>
    </row>
    <row r="190" spans="1:6" s="72" customFormat="1">
      <c r="A190" s="59"/>
      <c r="B190" s="52"/>
      <c r="C190" s="81"/>
      <c r="D190" s="82"/>
      <c r="E190" s="83"/>
      <c r="F190" s="83"/>
    </row>
    <row r="191" spans="1:6" s="72" customFormat="1">
      <c r="A191" s="59" t="s">
        <v>12</v>
      </c>
      <c r="B191" s="63" t="s">
        <v>23</v>
      </c>
      <c r="C191" s="81"/>
      <c r="D191" s="82"/>
      <c r="E191" s="91"/>
      <c r="F191" s="92"/>
    </row>
    <row r="192" spans="1:6" s="72" customFormat="1">
      <c r="A192" s="74"/>
      <c r="B192" s="52"/>
      <c r="C192" s="81"/>
      <c r="D192" s="82"/>
      <c r="E192" s="82"/>
      <c r="F192" s="82"/>
    </row>
    <row r="193" spans="1:6" s="72" customFormat="1">
      <c r="A193" s="59"/>
      <c r="B193" s="52" t="s">
        <v>32</v>
      </c>
      <c r="C193" s="81"/>
      <c r="D193" s="82"/>
      <c r="E193" s="83"/>
      <c r="F193" s="83"/>
    </row>
    <row r="194" spans="1:6" s="72" customFormat="1" ht="26.1" customHeight="1">
      <c r="A194" s="74" t="s">
        <v>22</v>
      </c>
      <c r="B194" s="261" t="s">
        <v>505</v>
      </c>
      <c r="C194" s="261"/>
      <c r="D194" s="261"/>
      <c r="E194" s="261"/>
      <c r="F194" s="261"/>
    </row>
    <row r="195" spans="1:6" s="72" customFormat="1" ht="26.1" customHeight="1">
      <c r="A195" s="74" t="s">
        <v>22</v>
      </c>
      <c r="B195" s="261" t="s">
        <v>63</v>
      </c>
      <c r="C195" s="261"/>
      <c r="D195" s="261"/>
      <c r="E195" s="261"/>
      <c r="F195" s="261"/>
    </row>
    <row r="196" spans="1:6" s="72" customFormat="1" ht="12.95" customHeight="1">
      <c r="A196" s="74" t="s">
        <v>22</v>
      </c>
      <c r="B196" s="261" t="s">
        <v>64</v>
      </c>
      <c r="C196" s="261"/>
      <c r="D196" s="261"/>
      <c r="E196" s="261"/>
      <c r="F196" s="261"/>
    </row>
    <row r="197" spans="1:6" s="72" customFormat="1" ht="12.95" customHeight="1">
      <c r="A197" s="74" t="s">
        <v>22</v>
      </c>
      <c r="B197" s="261" t="s">
        <v>38</v>
      </c>
      <c r="C197" s="261"/>
      <c r="D197" s="261"/>
      <c r="E197" s="261"/>
      <c r="F197" s="261"/>
    </row>
    <row r="198" spans="1:6" s="72" customFormat="1">
      <c r="A198" s="59"/>
      <c r="B198" s="52"/>
      <c r="C198" s="81"/>
      <c r="D198" s="82"/>
      <c r="E198" s="85"/>
      <c r="F198" s="85"/>
    </row>
    <row r="199" spans="1:6" s="72" customFormat="1" ht="38.25">
      <c r="A199" s="59">
        <v>1</v>
      </c>
      <c r="B199" s="52" t="s">
        <v>124</v>
      </c>
      <c r="C199" s="81" t="s">
        <v>3</v>
      </c>
      <c r="D199" s="82">
        <v>170.3</v>
      </c>
      <c r="E199" s="104"/>
      <c r="F199" s="85">
        <f>+D199*E199</f>
        <v>0</v>
      </c>
    </row>
    <row r="200" spans="1:6" s="72" customFormat="1">
      <c r="A200" s="74" t="s">
        <v>22</v>
      </c>
      <c r="B200" s="52" t="s">
        <v>109</v>
      </c>
      <c r="C200" s="82"/>
      <c r="D200" s="82"/>
      <c r="E200" s="93"/>
      <c r="F200" s="85"/>
    </row>
    <row r="201" spans="1:6" s="72" customFormat="1">
      <c r="A201" s="74" t="s">
        <v>22</v>
      </c>
      <c r="B201" s="52" t="s">
        <v>110</v>
      </c>
      <c r="C201" s="82"/>
      <c r="D201" s="82"/>
      <c r="E201" s="93"/>
      <c r="F201" s="85"/>
    </row>
    <row r="202" spans="1:6" s="72" customFormat="1" ht="38.25">
      <c r="A202" s="74" t="s">
        <v>22</v>
      </c>
      <c r="B202" s="52" t="s">
        <v>132</v>
      </c>
      <c r="C202" s="82"/>
      <c r="D202" s="82"/>
      <c r="E202" s="93"/>
      <c r="F202" s="85"/>
    </row>
    <row r="203" spans="1:6" s="72" customFormat="1" ht="25.5">
      <c r="A203" s="94" t="s">
        <v>22</v>
      </c>
      <c r="B203" s="72" t="s">
        <v>133</v>
      </c>
      <c r="C203" s="95"/>
      <c r="D203" s="82"/>
      <c r="E203" s="93"/>
      <c r="F203" s="85"/>
    </row>
    <row r="204" spans="1:6" s="72" customFormat="1">
      <c r="A204" s="94" t="s">
        <v>22</v>
      </c>
      <c r="B204" s="72" t="s">
        <v>31</v>
      </c>
      <c r="C204" s="95"/>
      <c r="D204" s="82"/>
      <c r="E204" s="93"/>
      <c r="F204" s="85"/>
    </row>
    <row r="205" spans="1:6" s="72" customFormat="1" ht="25.5">
      <c r="A205" s="74" t="s">
        <v>22</v>
      </c>
      <c r="B205" s="72" t="s">
        <v>75</v>
      </c>
      <c r="C205" s="82"/>
      <c r="D205" s="82"/>
      <c r="E205" s="93"/>
      <c r="F205" s="85"/>
    </row>
    <row r="206" spans="1:6" s="72" customFormat="1">
      <c r="A206" s="59"/>
      <c r="B206" s="52"/>
      <c r="C206" s="81"/>
      <c r="D206" s="82"/>
      <c r="E206" s="85"/>
      <c r="F206" s="85"/>
    </row>
    <row r="207" spans="1:6" s="72" customFormat="1" ht="38.25">
      <c r="A207" s="59">
        <v>2</v>
      </c>
      <c r="B207" s="52" t="s">
        <v>114</v>
      </c>
      <c r="C207" s="81" t="s">
        <v>3</v>
      </c>
      <c r="D207" s="82">
        <v>492.7</v>
      </c>
      <c r="E207" s="104"/>
      <c r="F207" s="85">
        <f>+D207*E207</f>
        <v>0</v>
      </c>
    </row>
    <row r="208" spans="1:6" s="72" customFormat="1">
      <c r="A208" s="74" t="s">
        <v>22</v>
      </c>
      <c r="B208" s="52" t="s">
        <v>102</v>
      </c>
      <c r="C208" s="81"/>
      <c r="D208" s="82"/>
      <c r="E208" s="93"/>
      <c r="F208" s="85"/>
    </row>
    <row r="209" spans="1:6" s="72" customFormat="1" ht="38.25">
      <c r="A209" s="74" t="s">
        <v>22</v>
      </c>
      <c r="B209" s="52" t="s">
        <v>132</v>
      </c>
      <c r="C209" s="82"/>
      <c r="D209" s="82"/>
      <c r="E209" s="93"/>
      <c r="F209" s="85"/>
    </row>
    <row r="210" spans="1:6" s="72" customFormat="1" ht="25.5">
      <c r="A210" s="94" t="s">
        <v>22</v>
      </c>
      <c r="B210" s="72" t="s">
        <v>133</v>
      </c>
      <c r="C210" s="95"/>
      <c r="D210" s="82"/>
      <c r="E210" s="93"/>
      <c r="F210" s="85"/>
    </row>
    <row r="211" spans="1:6" s="72" customFormat="1">
      <c r="A211" s="94" t="s">
        <v>22</v>
      </c>
      <c r="B211" s="72" t="s">
        <v>31</v>
      </c>
      <c r="C211" s="95"/>
      <c r="D211" s="82"/>
      <c r="E211" s="93"/>
      <c r="F211" s="85"/>
    </row>
    <row r="212" spans="1:6" s="72" customFormat="1" ht="25.5">
      <c r="A212" s="94" t="s">
        <v>22</v>
      </c>
      <c r="B212" s="72" t="s">
        <v>75</v>
      </c>
      <c r="C212" s="95"/>
      <c r="D212" s="82"/>
      <c r="E212" s="93"/>
      <c r="F212" s="85"/>
    </row>
    <row r="213" spans="1:6" s="72" customFormat="1">
      <c r="A213" s="59"/>
      <c r="B213" s="52"/>
      <c r="C213" s="81"/>
      <c r="D213" s="82"/>
      <c r="E213" s="85"/>
      <c r="F213" s="85"/>
    </row>
    <row r="214" spans="1:6" s="72" customFormat="1" ht="38.25">
      <c r="A214" s="59">
        <v>3</v>
      </c>
      <c r="B214" s="52" t="s">
        <v>134</v>
      </c>
      <c r="C214" s="81" t="s">
        <v>3</v>
      </c>
      <c r="D214" s="82">
        <v>968</v>
      </c>
      <c r="E214" s="104"/>
      <c r="F214" s="85">
        <f>+D214*E214</f>
        <v>0</v>
      </c>
    </row>
    <row r="215" spans="1:6" s="72" customFormat="1">
      <c r="A215" s="74" t="s">
        <v>22</v>
      </c>
      <c r="B215" s="52" t="s">
        <v>102</v>
      </c>
      <c r="C215" s="81"/>
      <c r="D215" s="82"/>
      <c r="E215" s="93"/>
      <c r="F215" s="85"/>
    </row>
    <row r="216" spans="1:6" s="72" customFormat="1" ht="38.25">
      <c r="A216" s="74" t="s">
        <v>22</v>
      </c>
      <c r="B216" s="52" t="s">
        <v>132</v>
      </c>
      <c r="C216" s="82"/>
      <c r="D216" s="82"/>
      <c r="E216" s="93"/>
      <c r="F216" s="85"/>
    </row>
    <row r="217" spans="1:6" s="72" customFormat="1" ht="25.5">
      <c r="A217" s="94" t="s">
        <v>22</v>
      </c>
      <c r="B217" s="72" t="s">
        <v>133</v>
      </c>
      <c r="C217" s="95"/>
      <c r="D217" s="82"/>
      <c r="E217" s="93"/>
      <c r="F217" s="85"/>
    </row>
    <row r="218" spans="1:6" s="72" customFormat="1">
      <c r="A218" s="94" t="s">
        <v>22</v>
      </c>
      <c r="B218" s="72" t="s">
        <v>31</v>
      </c>
      <c r="C218" s="95"/>
      <c r="D218" s="82"/>
      <c r="E218" s="93"/>
      <c r="F218" s="85"/>
    </row>
    <row r="219" spans="1:6" s="72" customFormat="1" ht="25.5">
      <c r="A219" s="74" t="s">
        <v>22</v>
      </c>
      <c r="B219" s="72" t="s">
        <v>75</v>
      </c>
      <c r="C219" s="82"/>
      <c r="D219" s="82"/>
      <c r="E219" s="93"/>
      <c r="F219" s="85"/>
    </row>
    <row r="220" spans="1:6" s="72" customFormat="1">
      <c r="A220" s="59"/>
      <c r="B220" s="52"/>
      <c r="C220" s="81"/>
      <c r="D220" s="82"/>
      <c r="E220" s="85"/>
      <c r="F220" s="85"/>
    </row>
    <row r="221" spans="1:6" s="72" customFormat="1" ht="38.25">
      <c r="A221" s="59">
        <v>4</v>
      </c>
      <c r="B221" s="52" t="s">
        <v>135</v>
      </c>
      <c r="C221" s="81" t="s">
        <v>3</v>
      </c>
      <c r="D221" s="82">
        <v>1432.63</v>
      </c>
      <c r="E221" s="104"/>
      <c r="F221" s="85">
        <f>+D221*E221</f>
        <v>0</v>
      </c>
    </row>
    <row r="222" spans="1:6" s="72" customFormat="1" ht="38.25">
      <c r="A222" s="74" t="s">
        <v>22</v>
      </c>
      <c r="B222" s="52" t="s">
        <v>136</v>
      </c>
      <c r="C222" s="82"/>
      <c r="D222" s="82"/>
      <c r="E222" s="93"/>
      <c r="F222" s="85"/>
    </row>
    <row r="223" spans="1:6" s="72" customFormat="1">
      <c r="A223" s="74" t="s">
        <v>22</v>
      </c>
      <c r="B223" s="52" t="s">
        <v>480</v>
      </c>
      <c r="C223" s="82"/>
      <c r="D223" s="82"/>
      <c r="E223" s="93"/>
      <c r="F223" s="85"/>
    </row>
    <row r="224" spans="1:6" s="72" customFormat="1">
      <c r="A224" s="74" t="s">
        <v>22</v>
      </c>
      <c r="B224" s="52" t="s">
        <v>212</v>
      </c>
      <c r="C224" s="82"/>
      <c r="D224" s="82"/>
      <c r="E224" s="93"/>
      <c r="F224" s="85"/>
    </row>
    <row r="225" spans="1:6" s="72" customFormat="1" ht="38.25">
      <c r="A225" s="74" t="s">
        <v>22</v>
      </c>
      <c r="B225" s="52" t="s">
        <v>132</v>
      </c>
      <c r="C225" s="82"/>
      <c r="D225" s="82"/>
      <c r="E225" s="93"/>
      <c r="F225" s="85"/>
    </row>
    <row r="226" spans="1:6" s="72" customFormat="1" ht="25.5">
      <c r="A226" s="94" t="s">
        <v>22</v>
      </c>
      <c r="B226" s="72" t="s">
        <v>133</v>
      </c>
      <c r="C226" s="95"/>
      <c r="D226" s="82"/>
      <c r="E226" s="93"/>
      <c r="F226" s="85"/>
    </row>
    <row r="227" spans="1:6" s="72" customFormat="1">
      <c r="A227" s="94" t="s">
        <v>22</v>
      </c>
      <c r="B227" s="72" t="s">
        <v>31</v>
      </c>
      <c r="C227" s="95"/>
      <c r="D227" s="82"/>
      <c r="E227" s="93"/>
      <c r="F227" s="85"/>
    </row>
    <row r="228" spans="1:6" s="72" customFormat="1" ht="25.5">
      <c r="A228" s="74" t="s">
        <v>22</v>
      </c>
      <c r="B228" s="72" t="s">
        <v>75</v>
      </c>
      <c r="C228" s="82"/>
      <c r="D228" s="82"/>
      <c r="E228" s="93"/>
      <c r="F228" s="85"/>
    </row>
    <row r="229" spans="1:6" s="72" customFormat="1" ht="25.5">
      <c r="A229" s="74" t="s">
        <v>22</v>
      </c>
      <c r="B229" s="90" t="s">
        <v>137</v>
      </c>
      <c r="C229" s="82"/>
      <c r="D229" s="82"/>
      <c r="E229" s="93"/>
      <c r="F229" s="85"/>
    </row>
    <row r="230" spans="1:6" s="72" customFormat="1">
      <c r="A230" s="59"/>
      <c r="B230" s="52"/>
      <c r="C230" s="81"/>
      <c r="D230" s="82"/>
      <c r="E230" s="85"/>
      <c r="F230" s="85"/>
    </row>
    <row r="231" spans="1:6" s="72" customFormat="1" ht="51">
      <c r="A231" s="59">
        <v>5</v>
      </c>
      <c r="B231" s="52" t="s">
        <v>337</v>
      </c>
      <c r="C231" s="81" t="s">
        <v>3</v>
      </c>
      <c r="D231" s="82">
        <v>400</v>
      </c>
      <c r="E231" s="104"/>
      <c r="F231" s="85">
        <f>+D231*E231</f>
        <v>0</v>
      </c>
    </row>
    <row r="232" spans="1:6" s="72" customFormat="1" ht="25.5">
      <c r="A232" s="74" t="s">
        <v>22</v>
      </c>
      <c r="B232" s="52" t="s">
        <v>338</v>
      </c>
      <c r="C232" s="82"/>
      <c r="D232" s="82"/>
      <c r="E232" s="93"/>
      <c r="F232" s="85"/>
    </row>
    <row r="233" spans="1:6" s="72" customFormat="1" ht="25.5">
      <c r="A233" s="74" t="s">
        <v>22</v>
      </c>
      <c r="B233" s="52" t="s">
        <v>340</v>
      </c>
      <c r="C233" s="82"/>
      <c r="D233" s="82"/>
      <c r="E233" s="93"/>
      <c r="F233" s="85"/>
    </row>
    <row r="234" spans="1:6" s="72" customFormat="1" ht="25.5">
      <c r="A234" s="74" t="s">
        <v>22</v>
      </c>
      <c r="B234" s="52" t="s">
        <v>339</v>
      </c>
      <c r="C234" s="82"/>
      <c r="D234" s="82"/>
      <c r="E234" s="93"/>
      <c r="F234" s="85"/>
    </row>
    <row r="235" spans="1:6" s="72" customFormat="1" ht="38.25">
      <c r="A235" s="74" t="s">
        <v>22</v>
      </c>
      <c r="B235" s="52" t="s">
        <v>132</v>
      </c>
      <c r="C235" s="82"/>
      <c r="D235" s="82"/>
      <c r="E235" s="93"/>
      <c r="F235" s="85"/>
    </row>
    <row r="236" spans="1:6" s="72" customFormat="1" ht="25.5">
      <c r="A236" s="94" t="s">
        <v>22</v>
      </c>
      <c r="B236" s="72" t="s">
        <v>133</v>
      </c>
      <c r="C236" s="95"/>
      <c r="D236" s="82"/>
      <c r="E236" s="93"/>
      <c r="F236" s="85"/>
    </row>
    <row r="237" spans="1:6" s="72" customFormat="1">
      <c r="A237" s="94" t="s">
        <v>22</v>
      </c>
      <c r="B237" s="72" t="s">
        <v>31</v>
      </c>
      <c r="C237" s="95"/>
      <c r="D237" s="82"/>
      <c r="E237" s="93"/>
      <c r="F237" s="85"/>
    </row>
    <row r="238" spans="1:6" s="72" customFormat="1" ht="25.5">
      <c r="A238" s="74" t="s">
        <v>22</v>
      </c>
      <c r="B238" s="72" t="s">
        <v>75</v>
      </c>
      <c r="C238" s="82"/>
      <c r="D238" s="82"/>
      <c r="E238" s="93"/>
      <c r="F238" s="85"/>
    </row>
    <row r="239" spans="1:6" s="72" customFormat="1" ht="25.5">
      <c r="A239" s="74" t="s">
        <v>22</v>
      </c>
      <c r="B239" s="90" t="s">
        <v>341</v>
      </c>
      <c r="C239" s="82"/>
      <c r="D239" s="82"/>
      <c r="E239" s="93"/>
      <c r="F239" s="85"/>
    </row>
    <row r="240" spans="1:6" s="72" customFormat="1">
      <c r="A240" s="59"/>
      <c r="B240" s="52"/>
      <c r="C240" s="81"/>
      <c r="D240" s="82"/>
      <c r="E240" s="85"/>
      <c r="F240" s="85"/>
    </row>
    <row r="241" spans="1:6" s="72" customFormat="1" ht="38.25">
      <c r="A241" s="59">
        <v>6</v>
      </c>
      <c r="B241" s="52" t="s">
        <v>138</v>
      </c>
      <c r="C241" s="81" t="s">
        <v>3</v>
      </c>
      <c r="D241" s="82">
        <v>153.1</v>
      </c>
      <c r="E241" s="104"/>
      <c r="F241" s="85">
        <f>+D241*E241</f>
        <v>0</v>
      </c>
    </row>
    <row r="242" spans="1:6" s="72" customFormat="1" ht="63.75">
      <c r="A242" s="74" t="s">
        <v>22</v>
      </c>
      <c r="B242" s="52" t="s">
        <v>496</v>
      </c>
    </row>
    <row r="243" spans="1:6" s="72" customFormat="1" ht="25.5">
      <c r="A243" s="74" t="s">
        <v>22</v>
      </c>
      <c r="B243" s="52" t="s">
        <v>139</v>
      </c>
    </row>
    <row r="244" spans="1:6" s="72" customFormat="1" ht="38.25">
      <c r="A244" s="74" t="s">
        <v>22</v>
      </c>
      <c r="B244" s="52" t="s">
        <v>132</v>
      </c>
      <c r="C244" s="82"/>
      <c r="D244" s="82"/>
      <c r="E244" s="93"/>
      <c r="F244" s="85"/>
    </row>
    <row r="245" spans="1:6" s="72" customFormat="1" ht="25.5">
      <c r="A245" s="94" t="s">
        <v>22</v>
      </c>
      <c r="B245" s="72" t="s">
        <v>133</v>
      </c>
      <c r="C245" s="95"/>
      <c r="D245" s="82"/>
      <c r="E245" s="93"/>
      <c r="F245" s="85"/>
    </row>
    <row r="246" spans="1:6" s="72" customFormat="1">
      <c r="A246" s="94" t="s">
        <v>22</v>
      </c>
      <c r="B246" s="72" t="s">
        <v>31</v>
      </c>
      <c r="C246" s="95"/>
      <c r="D246" s="82"/>
      <c r="E246" s="93"/>
      <c r="F246" s="85"/>
    </row>
    <row r="247" spans="1:6" s="72" customFormat="1" ht="25.5">
      <c r="A247" s="94" t="s">
        <v>22</v>
      </c>
      <c r="B247" s="72" t="s">
        <v>75</v>
      </c>
      <c r="C247" s="95"/>
      <c r="D247" s="82"/>
      <c r="E247" s="93"/>
      <c r="F247" s="85"/>
    </row>
    <row r="248" spans="1:6" s="72" customFormat="1">
      <c r="A248" s="59"/>
      <c r="B248" s="52"/>
      <c r="C248" s="81"/>
      <c r="D248" s="82"/>
      <c r="E248" s="85"/>
      <c r="F248" s="85"/>
    </row>
    <row r="249" spans="1:6" s="72" customFormat="1" ht="38.25">
      <c r="A249" s="59">
        <v>7</v>
      </c>
      <c r="B249" s="52" t="s">
        <v>326</v>
      </c>
      <c r="C249" s="81" t="s">
        <v>3</v>
      </c>
      <c r="D249" s="82">
        <v>115</v>
      </c>
      <c r="E249" s="104"/>
      <c r="F249" s="85">
        <f>+D249*E249</f>
        <v>0</v>
      </c>
    </row>
    <row r="250" spans="1:6" s="72" customFormat="1" ht="51">
      <c r="A250" s="74" t="s">
        <v>22</v>
      </c>
      <c r="B250" s="52" t="s">
        <v>327</v>
      </c>
    </row>
    <row r="251" spans="1:6" s="72" customFormat="1" ht="25.5">
      <c r="A251" s="74" t="s">
        <v>22</v>
      </c>
      <c r="B251" s="52" t="s">
        <v>139</v>
      </c>
    </row>
    <row r="252" spans="1:6" s="72" customFormat="1" ht="38.25">
      <c r="A252" s="74" t="s">
        <v>22</v>
      </c>
      <c r="B252" s="52" t="s">
        <v>132</v>
      </c>
      <c r="C252" s="82"/>
      <c r="D252" s="82"/>
      <c r="E252" s="93"/>
      <c r="F252" s="85"/>
    </row>
    <row r="253" spans="1:6" s="72" customFormat="1" ht="25.5">
      <c r="A253" s="94" t="s">
        <v>22</v>
      </c>
      <c r="B253" s="72" t="s">
        <v>133</v>
      </c>
      <c r="C253" s="95"/>
      <c r="D253" s="82"/>
      <c r="E253" s="93"/>
      <c r="F253" s="85"/>
    </row>
    <row r="254" spans="1:6" s="72" customFormat="1">
      <c r="A254" s="94" t="s">
        <v>22</v>
      </c>
      <c r="B254" s="72" t="s">
        <v>31</v>
      </c>
      <c r="C254" s="95"/>
      <c r="D254" s="82"/>
      <c r="E254" s="93"/>
      <c r="F254" s="85"/>
    </row>
    <row r="255" spans="1:6" s="72" customFormat="1" ht="25.5">
      <c r="A255" s="94" t="s">
        <v>22</v>
      </c>
      <c r="B255" s="72" t="s">
        <v>75</v>
      </c>
      <c r="C255" s="95"/>
      <c r="D255" s="82"/>
      <c r="E255" s="93"/>
      <c r="F255" s="85"/>
    </row>
    <row r="256" spans="1:6" s="72" customFormat="1">
      <c r="A256" s="59"/>
      <c r="B256" s="52"/>
      <c r="C256" s="81"/>
      <c r="D256" s="82"/>
      <c r="E256" s="85"/>
      <c r="F256" s="85"/>
    </row>
    <row r="257" spans="1:6" s="72" customFormat="1" ht="38.25">
      <c r="A257" s="59">
        <v>8</v>
      </c>
      <c r="B257" s="52" t="s">
        <v>140</v>
      </c>
      <c r="C257" s="81" t="s">
        <v>3</v>
      </c>
      <c r="D257" s="82">
        <v>1967.4</v>
      </c>
      <c r="E257" s="104"/>
      <c r="F257" s="85">
        <f>+D257*E257</f>
        <v>0</v>
      </c>
    </row>
    <row r="258" spans="1:6" s="72" customFormat="1" ht="38.25">
      <c r="A258" s="74" t="s">
        <v>22</v>
      </c>
      <c r="B258" s="52" t="s">
        <v>481</v>
      </c>
      <c r="C258" s="81"/>
      <c r="D258" s="82"/>
      <c r="E258" s="93"/>
      <c r="F258" s="85"/>
    </row>
    <row r="259" spans="1:6" s="72" customFormat="1" ht="25.5">
      <c r="A259" s="94" t="s">
        <v>22</v>
      </c>
      <c r="B259" s="72" t="s">
        <v>76</v>
      </c>
      <c r="C259" s="95"/>
      <c r="D259" s="82"/>
      <c r="E259" s="93"/>
      <c r="F259" s="85"/>
    </row>
    <row r="260" spans="1:6" s="72" customFormat="1" ht="25.5">
      <c r="A260" s="94" t="s">
        <v>22</v>
      </c>
      <c r="B260" s="52" t="s">
        <v>77</v>
      </c>
      <c r="C260" s="95"/>
      <c r="D260" s="82"/>
      <c r="E260" s="93"/>
      <c r="F260" s="85"/>
    </row>
    <row r="261" spans="1:6" s="72" customFormat="1">
      <c r="A261" s="94" t="s">
        <v>22</v>
      </c>
      <c r="B261" s="72" t="s">
        <v>31</v>
      </c>
      <c r="C261" s="95"/>
      <c r="D261" s="82"/>
      <c r="E261" s="93"/>
      <c r="F261" s="85"/>
    </row>
    <row r="262" spans="1:6" s="72" customFormat="1" ht="25.5">
      <c r="A262" s="94" t="s">
        <v>22</v>
      </c>
      <c r="B262" s="72" t="s">
        <v>75</v>
      </c>
      <c r="C262" s="95"/>
      <c r="D262" s="82"/>
      <c r="E262" s="93"/>
      <c r="F262" s="85"/>
    </row>
    <row r="263" spans="1:6" s="72" customFormat="1">
      <c r="A263" s="59"/>
      <c r="B263" s="52"/>
      <c r="C263" s="81"/>
      <c r="D263" s="82"/>
      <c r="E263" s="85"/>
      <c r="F263" s="85"/>
    </row>
    <row r="264" spans="1:6" s="72" customFormat="1" ht="38.25">
      <c r="A264" s="59">
        <v>9</v>
      </c>
      <c r="B264" s="52" t="s">
        <v>176</v>
      </c>
      <c r="C264" s="81" t="s">
        <v>3</v>
      </c>
      <c r="D264" s="82">
        <v>43.4</v>
      </c>
      <c r="E264" s="104"/>
      <c r="F264" s="85">
        <f>+D264*E264</f>
        <v>0</v>
      </c>
    </row>
    <row r="265" spans="1:6" s="72" customFormat="1" ht="38.25">
      <c r="A265" s="74" t="s">
        <v>22</v>
      </c>
      <c r="B265" s="52" t="s">
        <v>177</v>
      </c>
      <c r="C265" s="81"/>
      <c r="D265" s="82"/>
      <c r="E265" s="93"/>
      <c r="F265" s="85"/>
    </row>
    <row r="266" spans="1:6" s="72" customFormat="1">
      <c r="A266" s="94" t="s">
        <v>22</v>
      </c>
      <c r="B266" s="72" t="s">
        <v>31</v>
      </c>
      <c r="C266" s="95"/>
      <c r="D266" s="82"/>
      <c r="E266" s="93"/>
      <c r="F266" s="85"/>
    </row>
    <row r="267" spans="1:6" s="72" customFormat="1">
      <c r="A267" s="94" t="s">
        <v>22</v>
      </c>
      <c r="B267" s="52" t="s">
        <v>178</v>
      </c>
      <c r="C267" s="95"/>
      <c r="D267" s="82"/>
      <c r="E267" s="93"/>
      <c r="F267" s="85"/>
    </row>
    <row r="268" spans="1:6" s="72" customFormat="1" ht="25.5">
      <c r="A268" s="94" t="s">
        <v>22</v>
      </c>
      <c r="B268" s="72" t="s">
        <v>75</v>
      </c>
      <c r="C268" s="95"/>
      <c r="D268" s="82"/>
      <c r="E268" s="93"/>
      <c r="F268" s="85"/>
    </row>
    <row r="269" spans="1:6" s="72" customFormat="1">
      <c r="A269" s="59"/>
      <c r="B269" s="52"/>
      <c r="C269" s="81"/>
      <c r="D269" s="82"/>
      <c r="E269" s="85"/>
      <c r="F269" s="85"/>
    </row>
    <row r="270" spans="1:6" s="72" customFormat="1" ht="38.25">
      <c r="A270" s="59">
        <v>10</v>
      </c>
      <c r="B270" s="52" t="s">
        <v>141</v>
      </c>
      <c r="C270" s="81" t="s">
        <v>3</v>
      </c>
      <c r="D270" s="82">
        <v>805.47</v>
      </c>
      <c r="E270" s="104"/>
      <c r="F270" s="85">
        <f>+D270*E270</f>
        <v>0</v>
      </c>
    </row>
    <row r="271" spans="1:6" s="72" customFormat="1">
      <c r="A271" s="74" t="s">
        <v>22</v>
      </c>
      <c r="B271" s="52" t="s">
        <v>103</v>
      </c>
      <c r="C271" s="82"/>
      <c r="D271" s="82"/>
      <c r="E271" s="93"/>
      <c r="F271" s="85"/>
    </row>
    <row r="272" spans="1:6" s="72" customFormat="1">
      <c r="A272" s="94" t="s">
        <v>22</v>
      </c>
      <c r="B272" s="72" t="s">
        <v>31</v>
      </c>
      <c r="C272" s="95"/>
      <c r="D272" s="82"/>
      <c r="E272" s="93"/>
      <c r="F272" s="85"/>
    </row>
    <row r="273" spans="1:6" s="72" customFormat="1" ht="25.5">
      <c r="A273" s="94" t="s">
        <v>22</v>
      </c>
      <c r="B273" s="52" t="s">
        <v>142</v>
      </c>
      <c r="C273" s="95"/>
      <c r="D273" s="82"/>
      <c r="E273" s="93"/>
      <c r="F273" s="85"/>
    </row>
    <row r="274" spans="1:6" s="72" customFormat="1" ht="25.5">
      <c r="A274" s="94" t="s">
        <v>22</v>
      </c>
      <c r="B274" s="72" t="s">
        <v>75</v>
      </c>
      <c r="C274" s="95"/>
      <c r="D274" s="82"/>
      <c r="E274" s="93"/>
      <c r="F274" s="85"/>
    </row>
    <row r="275" spans="1:6" s="72" customFormat="1">
      <c r="A275" s="59"/>
      <c r="B275" s="52"/>
      <c r="C275" s="81"/>
      <c r="D275" s="82"/>
      <c r="E275" s="85"/>
      <c r="F275" s="85"/>
    </row>
    <row r="276" spans="1:6" s="72" customFormat="1" ht="38.25">
      <c r="A276" s="59">
        <v>11</v>
      </c>
      <c r="B276" s="52" t="s">
        <v>180</v>
      </c>
      <c r="C276" s="81" t="s">
        <v>3</v>
      </c>
      <c r="D276" s="82">
        <v>18.48</v>
      </c>
      <c r="E276" s="104"/>
      <c r="F276" s="85">
        <f>+D276*E276</f>
        <v>0</v>
      </c>
    </row>
    <row r="277" spans="1:6" s="72" customFormat="1">
      <c r="A277" s="74" t="s">
        <v>22</v>
      </c>
      <c r="B277" s="52" t="s">
        <v>179</v>
      </c>
      <c r="C277" s="82"/>
      <c r="D277" s="82"/>
      <c r="E277" s="93"/>
      <c r="F277" s="85"/>
    </row>
    <row r="278" spans="1:6" s="72" customFormat="1">
      <c r="A278" s="94" t="s">
        <v>22</v>
      </c>
      <c r="B278" s="72" t="s">
        <v>31</v>
      </c>
      <c r="C278" s="95"/>
      <c r="D278" s="82"/>
      <c r="E278" s="93"/>
      <c r="F278" s="85"/>
    </row>
    <row r="279" spans="1:6" s="72" customFormat="1">
      <c r="A279" s="94" t="s">
        <v>22</v>
      </c>
      <c r="B279" s="52" t="s">
        <v>178</v>
      </c>
      <c r="C279" s="95"/>
      <c r="D279" s="82"/>
      <c r="E279" s="93"/>
      <c r="F279" s="85"/>
    </row>
    <row r="280" spans="1:6" s="72" customFormat="1" ht="25.5">
      <c r="A280" s="94" t="s">
        <v>22</v>
      </c>
      <c r="B280" s="72" t="s">
        <v>75</v>
      </c>
      <c r="C280" s="95"/>
      <c r="D280" s="82"/>
      <c r="E280" s="93"/>
      <c r="F280" s="85"/>
    </row>
    <row r="281" spans="1:6" s="72" customFormat="1">
      <c r="A281" s="59"/>
      <c r="B281" s="52"/>
      <c r="C281" s="81"/>
      <c r="D281" s="82"/>
      <c r="E281" s="83"/>
      <c r="F281" s="83"/>
    </row>
    <row r="282" spans="1:6" s="72" customFormat="1" ht="38.25">
      <c r="A282" s="59">
        <v>12</v>
      </c>
      <c r="B282" s="52" t="s">
        <v>143</v>
      </c>
      <c r="C282" s="81" t="s">
        <v>3</v>
      </c>
      <c r="D282" s="82">
        <v>183.65</v>
      </c>
      <c r="E282" s="104"/>
      <c r="F282" s="85">
        <f>+ROUND((E282*D282),2)</f>
        <v>0</v>
      </c>
    </row>
    <row r="283" spans="1:6" s="72" customFormat="1">
      <c r="A283" s="74" t="s">
        <v>22</v>
      </c>
      <c r="B283" s="52" t="s">
        <v>144</v>
      </c>
      <c r="C283" s="81"/>
      <c r="D283" s="82"/>
      <c r="E283" s="83"/>
      <c r="F283" s="83"/>
    </row>
    <row r="284" spans="1:6" s="72" customFormat="1" ht="25.5">
      <c r="A284" s="74" t="s">
        <v>22</v>
      </c>
      <c r="B284" s="52" t="s">
        <v>224</v>
      </c>
      <c r="C284" s="81"/>
      <c r="D284" s="82"/>
      <c r="E284" s="83"/>
      <c r="F284" s="83"/>
    </row>
    <row r="285" spans="1:6" s="72" customFormat="1" ht="25.5">
      <c r="A285" s="94" t="s">
        <v>22</v>
      </c>
      <c r="B285" s="52" t="s">
        <v>76</v>
      </c>
      <c r="C285" s="95"/>
      <c r="D285" s="82"/>
      <c r="E285" s="93"/>
      <c r="F285" s="85"/>
    </row>
    <row r="286" spans="1:6" s="72" customFormat="1" ht="25.5">
      <c r="A286" s="94" t="s">
        <v>22</v>
      </c>
      <c r="B286" s="72" t="s">
        <v>77</v>
      </c>
      <c r="C286" s="95"/>
      <c r="D286" s="82"/>
      <c r="E286" s="93"/>
      <c r="F286" s="85"/>
    </row>
    <row r="287" spans="1:6" s="72" customFormat="1">
      <c r="A287" s="74" t="s">
        <v>22</v>
      </c>
      <c r="B287" s="72" t="s">
        <v>31</v>
      </c>
      <c r="C287" s="82"/>
      <c r="D287" s="82"/>
      <c r="E287" s="96"/>
      <c r="F287" s="83"/>
    </row>
    <row r="288" spans="1:6" s="72" customFormat="1" ht="25.5">
      <c r="A288" s="74" t="s">
        <v>22</v>
      </c>
      <c r="B288" s="72" t="s">
        <v>75</v>
      </c>
      <c r="C288" s="82"/>
      <c r="D288" s="82"/>
      <c r="E288" s="96"/>
      <c r="F288" s="83"/>
    </row>
    <row r="289" spans="1:6" s="72" customFormat="1">
      <c r="A289" s="59"/>
      <c r="B289" s="52"/>
      <c r="C289" s="81"/>
      <c r="D289" s="82"/>
      <c r="E289" s="83"/>
      <c r="F289" s="83"/>
    </row>
    <row r="290" spans="1:6" s="72" customFormat="1" ht="38.25">
      <c r="A290" s="59">
        <v>13</v>
      </c>
      <c r="B290" s="52" t="s">
        <v>145</v>
      </c>
      <c r="C290" s="81" t="s">
        <v>3</v>
      </c>
      <c r="D290" s="82">
        <v>168.12</v>
      </c>
      <c r="E290" s="104"/>
      <c r="F290" s="85">
        <f>+ROUND((E290*D290),2)</f>
        <v>0</v>
      </c>
    </row>
    <row r="291" spans="1:6" s="72" customFormat="1">
      <c r="A291" s="74" t="s">
        <v>22</v>
      </c>
      <c r="B291" s="52" t="s">
        <v>333</v>
      </c>
      <c r="C291" s="81"/>
      <c r="D291" s="82"/>
      <c r="E291" s="83"/>
      <c r="F291" s="83"/>
    </row>
    <row r="292" spans="1:6" s="72" customFormat="1" ht="38.25">
      <c r="A292" s="74" t="s">
        <v>22</v>
      </c>
      <c r="B292" s="52" t="s">
        <v>328</v>
      </c>
      <c r="C292" s="81"/>
      <c r="D292" s="82"/>
      <c r="E292" s="83"/>
      <c r="F292" s="83"/>
    </row>
    <row r="293" spans="1:6" s="72" customFormat="1" ht="25.5">
      <c r="A293" s="74" t="s">
        <v>22</v>
      </c>
      <c r="B293" s="72" t="s">
        <v>146</v>
      </c>
      <c r="C293" s="82"/>
      <c r="D293" s="82"/>
      <c r="E293" s="96"/>
      <c r="F293" s="83"/>
    </row>
    <row r="294" spans="1:6" s="72" customFormat="1" ht="25.5">
      <c r="A294" s="94" t="s">
        <v>22</v>
      </c>
      <c r="B294" s="52" t="s">
        <v>482</v>
      </c>
      <c r="C294" s="95"/>
      <c r="D294" s="82"/>
      <c r="E294" s="93"/>
      <c r="F294" s="85"/>
    </row>
    <row r="295" spans="1:6" s="72" customFormat="1" ht="25.5">
      <c r="A295" s="94" t="s">
        <v>22</v>
      </c>
      <c r="B295" s="72" t="s">
        <v>483</v>
      </c>
      <c r="C295" s="95"/>
      <c r="D295" s="82"/>
      <c r="E295" s="93"/>
      <c r="F295" s="85"/>
    </row>
    <row r="296" spans="1:6" s="72" customFormat="1">
      <c r="A296" s="74" t="s">
        <v>22</v>
      </c>
      <c r="B296" s="72" t="s">
        <v>31</v>
      </c>
      <c r="C296" s="82"/>
      <c r="D296" s="82"/>
      <c r="E296" s="96"/>
      <c r="F296" s="83"/>
    </row>
    <row r="297" spans="1:6" s="72" customFormat="1" ht="25.5">
      <c r="A297" s="74" t="s">
        <v>22</v>
      </c>
      <c r="B297" s="72" t="s">
        <v>75</v>
      </c>
      <c r="C297" s="82"/>
      <c r="D297" s="82"/>
      <c r="E297" s="96"/>
      <c r="F297" s="83"/>
    </row>
    <row r="298" spans="1:6" s="72" customFormat="1">
      <c r="A298" s="59"/>
      <c r="B298" s="52"/>
      <c r="C298" s="81"/>
      <c r="D298" s="82"/>
      <c r="E298" s="83"/>
      <c r="F298" s="83"/>
    </row>
    <row r="299" spans="1:6" s="72" customFormat="1" ht="38.25">
      <c r="A299" s="59">
        <v>14</v>
      </c>
      <c r="B299" s="52" t="s">
        <v>504</v>
      </c>
      <c r="C299" s="81" t="s">
        <v>2</v>
      </c>
      <c r="D299" s="82">
        <v>11</v>
      </c>
      <c r="E299" s="104"/>
      <c r="F299" s="85">
        <f>+ROUND((E299*D299),2)</f>
        <v>0</v>
      </c>
    </row>
    <row r="300" spans="1:6" s="72" customFormat="1">
      <c r="A300" s="97"/>
      <c r="B300" s="52"/>
      <c r="C300" s="81"/>
      <c r="D300" s="82"/>
      <c r="E300" s="83"/>
      <c r="F300" s="83"/>
    </row>
    <row r="301" spans="1:6" s="72" customFormat="1">
      <c r="A301" s="59" t="s">
        <v>12</v>
      </c>
      <c r="B301" s="63" t="s">
        <v>24</v>
      </c>
      <c r="C301" s="86"/>
      <c r="D301" s="87"/>
      <c r="E301" s="88"/>
      <c r="F301" s="89">
        <f>SUM(F191:F300)</f>
        <v>0</v>
      </c>
    </row>
    <row r="302" spans="1:6" s="72" customFormat="1">
      <c r="A302" s="59"/>
      <c r="B302" s="63"/>
      <c r="C302" s="86"/>
      <c r="D302" s="87"/>
      <c r="E302" s="88"/>
      <c r="F302" s="88"/>
    </row>
    <row r="303" spans="1:6" s="72" customFormat="1">
      <c r="A303" s="59"/>
      <c r="B303" s="60"/>
      <c r="C303" s="86"/>
      <c r="D303" s="87"/>
      <c r="E303" s="88"/>
      <c r="F303" s="88"/>
    </row>
    <row r="304" spans="1:6" s="72" customFormat="1">
      <c r="A304" s="59" t="s">
        <v>19</v>
      </c>
      <c r="B304" s="63" t="s">
        <v>342</v>
      </c>
      <c r="C304" s="81"/>
      <c r="D304" s="82"/>
      <c r="E304" s="83"/>
      <c r="F304" s="83"/>
    </row>
    <row r="305" spans="1:6" s="72" customFormat="1">
      <c r="A305" s="74"/>
      <c r="B305" s="52"/>
      <c r="C305" s="81"/>
      <c r="D305" s="82"/>
      <c r="E305" s="82"/>
      <c r="F305" s="82"/>
    </row>
    <row r="306" spans="1:6" s="72" customFormat="1">
      <c r="A306" s="59"/>
      <c r="B306" s="52" t="s">
        <v>32</v>
      </c>
      <c r="C306" s="81"/>
      <c r="D306" s="82"/>
      <c r="E306" s="83"/>
      <c r="F306" s="83"/>
    </row>
    <row r="307" spans="1:6" s="72" customFormat="1" ht="39" customHeight="1">
      <c r="A307" s="74" t="s">
        <v>22</v>
      </c>
      <c r="B307" s="261" t="s">
        <v>36</v>
      </c>
      <c r="C307" s="261"/>
      <c r="D307" s="261"/>
      <c r="E307" s="261"/>
      <c r="F307" s="261"/>
    </row>
    <row r="308" spans="1:6" s="72" customFormat="1">
      <c r="A308" s="74"/>
      <c r="B308" s="52"/>
      <c r="C308" s="81"/>
      <c r="D308" s="82"/>
      <c r="E308" s="85"/>
      <c r="F308" s="85"/>
    </row>
    <row r="309" spans="1:6" s="72" customFormat="1" ht="89.25">
      <c r="A309" s="59">
        <v>1</v>
      </c>
      <c r="B309" s="52" t="s">
        <v>115</v>
      </c>
      <c r="C309" s="81"/>
      <c r="D309" s="82"/>
      <c r="E309" s="85"/>
      <c r="F309" s="85"/>
    </row>
    <row r="310" spans="1:6" s="72" customFormat="1">
      <c r="A310" s="74" t="s">
        <v>22</v>
      </c>
      <c r="B310" s="52" t="s">
        <v>78</v>
      </c>
      <c r="C310" s="81" t="s">
        <v>13</v>
      </c>
      <c r="D310" s="82">
        <v>127.67</v>
      </c>
      <c r="E310" s="104"/>
      <c r="F310" s="85">
        <f>+D310*E310</f>
        <v>0</v>
      </c>
    </row>
    <row r="311" spans="1:6" s="72" customFormat="1">
      <c r="A311" s="74" t="s">
        <v>22</v>
      </c>
      <c r="B311" s="52" t="s">
        <v>79</v>
      </c>
      <c r="C311" s="81" t="s">
        <v>13</v>
      </c>
      <c r="D311" s="82">
        <v>7</v>
      </c>
      <c r="E311" s="104"/>
      <c r="F311" s="85">
        <f>+D311*E311</f>
        <v>0</v>
      </c>
    </row>
    <row r="312" spans="1:6" s="72" customFormat="1">
      <c r="A312" s="74" t="s">
        <v>22</v>
      </c>
      <c r="B312" s="52" t="s">
        <v>111</v>
      </c>
      <c r="C312" s="81" t="s">
        <v>13</v>
      </c>
      <c r="D312" s="82">
        <v>4</v>
      </c>
      <c r="E312" s="104"/>
      <c r="F312" s="85">
        <f>+D312*E312</f>
        <v>0</v>
      </c>
    </row>
    <row r="313" spans="1:6" s="72" customFormat="1">
      <c r="A313" s="74"/>
      <c r="B313" s="52"/>
      <c r="C313" s="81"/>
      <c r="D313" s="82"/>
      <c r="E313" s="85"/>
      <c r="F313" s="85"/>
    </row>
    <row r="314" spans="1:6" s="72" customFormat="1" ht="89.25">
      <c r="A314" s="59">
        <v>2</v>
      </c>
      <c r="B314" s="52" t="s">
        <v>147</v>
      </c>
      <c r="C314" s="81"/>
      <c r="D314" s="82"/>
      <c r="E314" s="85"/>
      <c r="F314" s="85"/>
    </row>
    <row r="315" spans="1:6" s="72" customFormat="1">
      <c r="A315" s="74" t="s">
        <v>22</v>
      </c>
      <c r="B315" s="52" t="s">
        <v>148</v>
      </c>
      <c r="C315" s="81" t="s">
        <v>13</v>
      </c>
      <c r="D315" s="82">
        <v>140.41999999999999</v>
      </c>
      <c r="E315" s="104"/>
      <c r="F315" s="85">
        <f>+D315*E315</f>
        <v>0</v>
      </c>
    </row>
    <row r="316" spans="1:6" s="72" customFormat="1">
      <c r="A316" s="59"/>
      <c r="B316" s="52"/>
      <c r="C316" s="81"/>
      <c r="D316" s="82"/>
      <c r="E316" s="85"/>
      <c r="F316" s="85"/>
    </row>
    <row r="317" spans="1:6" s="72" customFormat="1" ht="38.25">
      <c r="A317" s="59">
        <v>3</v>
      </c>
      <c r="B317" s="52" t="s">
        <v>149</v>
      </c>
      <c r="C317" s="81"/>
      <c r="D317" s="82"/>
      <c r="E317" s="28"/>
      <c r="F317" s="85"/>
    </row>
    <row r="318" spans="1:6" s="72" customFormat="1">
      <c r="A318" s="74" t="s">
        <v>22</v>
      </c>
      <c r="B318" s="52" t="s">
        <v>78</v>
      </c>
      <c r="C318" s="81" t="s">
        <v>13</v>
      </c>
      <c r="D318" s="82">
        <v>1564.26</v>
      </c>
      <c r="E318" s="104"/>
      <c r="F318" s="85">
        <f>+D318*E318</f>
        <v>0</v>
      </c>
    </row>
    <row r="319" spans="1:6" s="72" customFormat="1">
      <c r="A319" s="74" t="s">
        <v>22</v>
      </c>
      <c r="B319" s="52" t="s">
        <v>79</v>
      </c>
      <c r="C319" s="81" t="s">
        <v>13</v>
      </c>
      <c r="D319" s="82">
        <v>179.35</v>
      </c>
      <c r="E319" s="104"/>
      <c r="F319" s="85">
        <f>+D319*E319</f>
        <v>0</v>
      </c>
    </row>
    <row r="320" spans="1:6" s="72" customFormat="1">
      <c r="A320" s="59"/>
      <c r="B320" s="52"/>
      <c r="C320" s="81"/>
      <c r="D320" s="82"/>
      <c r="E320" s="85"/>
      <c r="F320" s="85"/>
    </row>
    <row r="321" spans="1:6" s="72" customFormat="1" ht="89.25">
      <c r="A321" s="59">
        <v>4</v>
      </c>
      <c r="B321" s="52" t="s">
        <v>125</v>
      </c>
      <c r="C321" s="81"/>
      <c r="D321" s="82"/>
      <c r="E321" s="28"/>
      <c r="F321" s="85"/>
    </row>
    <row r="322" spans="1:6" s="72" customFormat="1">
      <c r="A322" s="74" t="s">
        <v>22</v>
      </c>
      <c r="B322" s="52" t="s">
        <v>78</v>
      </c>
      <c r="C322" s="81" t="s">
        <v>13</v>
      </c>
      <c r="D322" s="82">
        <v>331.37</v>
      </c>
      <c r="E322" s="104"/>
      <c r="F322" s="85">
        <f>+D322*E322</f>
        <v>0</v>
      </c>
    </row>
    <row r="323" spans="1:6" s="72" customFormat="1">
      <c r="A323" s="74" t="s">
        <v>22</v>
      </c>
      <c r="B323" s="52" t="s">
        <v>79</v>
      </c>
      <c r="C323" s="81" t="s">
        <v>13</v>
      </c>
      <c r="D323" s="82">
        <v>58.48</v>
      </c>
      <c r="E323" s="104"/>
      <c r="F323" s="85">
        <f>+D323*E323</f>
        <v>0</v>
      </c>
    </row>
    <row r="324" spans="1:6" s="72" customFormat="1">
      <c r="A324" s="59"/>
      <c r="B324" s="52"/>
      <c r="C324" s="81"/>
      <c r="D324" s="82"/>
      <c r="E324" s="85"/>
      <c r="F324" s="85"/>
    </row>
    <row r="325" spans="1:6" s="72" customFormat="1" ht="51">
      <c r="A325" s="59">
        <v>5</v>
      </c>
      <c r="B325" s="52" t="s">
        <v>344</v>
      </c>
      <c r="C325" s="81"/>
      <c r="D325" s="82"/>
      <c r="E325" s="28"/>
      <c r="F325" s="85"/>
    </row>
    <row r="326" spans="1:6" s="72" customFormat="1">
      <c r="A326" s="74" t="s">
        <v>22</v>
      </c>
      <c r="B326" s="52" t="s">
        <v>346</v>
      </c>
      <c r="C326" s="81" t="s">
        <v>3</v>
      </c>
      <c r="D326" s="82">
        <v>49.28</v>
      </c>
      <c r="E326" s="104"/>
      <c r="F326" s="85">
        <f t="shared" ref="F326:F332" si="0">+D326*E326</f>
        <v>0</v>
      </c>
    </row>
    <row r="327" spans="1:6" s="72" customFormat="1" ht="38.25">
      <c r="A327" s="74" t="s">
        <v>22</v>
      </c>
      <c r="B327" s="52" t="s">
        <v>345</v>
      </c>
      <c r="C327" s="81" t="s">
        <v>8</v>
      </c>
      <c r="D327" s="82">
        <v>17.247999999999998</v>
      </c>
      <c r="E327" s="104"/>
      <c r="F327" s="85">
        <f t="shared" si="0"/>
        <v>0</v>
      </c>
    </row>
    <row r="328" spans="1:6" s="72" customFormat="1">
      <c r="A328" s="74" t="s">
        <v>22</v>
      </c>
      <c r="B328" s="52" t="s">
        <v>348</v>
      </c>
      <c r="C328" s="81" t="s">
        <v>8</v>
      </c>
      <c r="D328" s="82">
        <v>7.3920000000000003</v>
      </c>
      <c r="E328" s="104"/>
      <c r="F328" s="85">
        <f t="shared" si="0"/>
        <v>0</v>
      </c>
    </row>
    <row r="329" spans="1:6" s="72" customFormat="1" ht="25.5">
      <c r="A329" s="74" t="s">
        <v>22</v>
      </c>
      <c r="B329" s="52" t="s">
        <v>347</v>
      </c>
      <c r="C329" s="81" t="s">
        <v>8</v>
      </c>
      <c r="D329" s="82">
        <v>7.3919999999999995</v>
      </c>
      <c r="E329" s="104"/>
      <c r="F329" s="85">
        <f t="shared" si="0"/>
        <v>0</v>
      </c>
    </row>
    <row r="330" spans="1:6" s="72" customFormat="1" ht="25.5">
      <c r="A330" s="74" t="s">
        <v>22</v>
      </c>
      <c r="B330" s="52" t="s">
        <v>349</v>
      </c>
      <c r="C330" s="81" t="s">
        <v>216</v>
      </c>
      <c r="D330" s="82">
        <v>1897.2799999999997</v>
      </c>
      <c r="E330" s="104"/>
      <c r="F330" s="85">
        <f t="shared" si="0"/>
        <v>0</v>
      </c>
    </row>
    <row r="331" spans="1:6" s="72" customFormat="1" ht="25.5">
      <c r="A331" s="74" t="s">
        <v>22</v>
      </c>
      <c r="B331" s="52" t="s">
        <v>350</v>
      </c>
      <c r="C331" s="81" t="s">
        <v>3</v>
      </c>
      <c r="D331" s="82">
        <v>86.24</v>
      </c>
      <c r="E331" s="104"/>
      <c r="F331" s="85">
        <f t="shared" si="0"/>
        <v>0</v>
      </c>
    </row>
    <row r="332" spans="1:6" s="72" customFormat="1" ht="25.5">
      <c r="A332" s="74" t="s">
        <v>22</v>
      </c>
      <c r="B332" s="52" t="s">
        <v>351</v>
      </c>
      <c r="C332" s="81" t="s">
        <v>3</v>
      </c>
      <c r="D332" s="82">
        <v>24.64</v>
      </c>
      <c r="E332" s="104"/>
      <c r="F332" s="85">
        <f t="shared" si="0"/>
        <v>0</v>
      </c>
    </row>
    <row r="333" spans="1:6" s="72" customFormat="1">
      <c r="A333" s="59"/>
      <c r="B333" s="52"/>
      <c r="C333" s="81"/>
      <c r="D333" s="82"/>
      <c r="E333" s="83"/>
      <c r="F333" s="83"/>
    </row>
    <row r="334" spans="1:6" s="72" customFormat="1">
      <c r="A334" s="59" t="s">
        <v>19</v>
      </c>
      <c r="B334" s="63" t="s">
        <v>343</v>
      </c>
      <c r="C334" s="81"/>
      <c r="D334" s="82"/>
      <c r="E334" s="83"/>
      <c r="F334" s="89">
        <f>SUM(F304:F333)</f>
        <v>0</v>
      </c>
    </row>
    <row r="335" spans="1:6" s="72" customFormat="1">
      <c r="A335" s="59"/>
      <c r="B335" s="63"/>
      <c r="C335" s="81"/>
      <c r="D335" s="82"/>
      <c r="E335" s="83"/>
      <c r="F335" s="88"/>
    </row>
    <row r="336" spans="1:6" s="72" customFormat="1">
      <c r="A336" s="59"/>
      <c r="B336" s="52"/>
      <c r="C336" s="81"/>
      <c r="D336" s="82"/>
      <c r="E336" s="83"/>
      <c r="F336" s="83"/>
    </row>
    <row r="337" spans="1:6" s="72" customFormat="1">
      <c r="A337" s="59" t="s">
        <v>26</v>
      </c>
      <c r="B337" s="63" t="s">
        <v>47</v>
      </c>
      <c r="C337" s="81"/>
      <c r="D337" s="82"/>
      <c r="E337" s="83"/>
      <c r="F337" s="83"/>
    </row>
    <row r="338" spans="1:6" s="72" customFormat="1">
      <c r="A338" s="74"/>
      <c r="B338" s="52"/>
      <c r="C338" s="81"/>
      <c r="D338" s="82"/>
      <c r="E338" s="82"/>
      <c r="F338" s="82"/>
    </row>
    <row r="339" spans="1:6" s="72" customFormat="1">
      <c r="A339" s="59"/>
      <c r="B339" s="52" t="s">
        <v>32</v>
      </c>
      <c r="C339" s="81"/>
      <c r="D339" s="82"/>
      <c r="E339" s="83"/>
      <c r="F339" s="83"/>
    </row>
    <row r="340" spans="1:6" s="72" customFormat="1" ht="39" customHeight="1">
      <c r="A340" s="74" t="s">
        <v>22</v>
      </c>
      <c r="B340" s="261" t="s">
        <v>37</v>
      </c>
      <c r="C340" s="261"/>
      <c r="D340" s="261"/>
      <c r="E340" s="261"/>
      <c r="F340" s="261"/>
    </row>
    <row r="341" spans="1:6" s="72" customFormat="1" ht="26.1" customHeight="1">
      <c r="A341" s="74" t="s">
        <v>22</v>
      </c>
      <c r="B341" s="261" t="s">
        <v>84</v>
      </c>
      <c r="C341" s="261"/>
      <c r="D341" s="261"/>
      <c r="E341" s="261"/>
      <c r="F341" s="261"/>
    </row>
    <row r="342" spans="1:6" s="72" customFormat="1">
      <c r="A342" s="59"/>
      <c r="B342" s="52"/>
      <c r="C342" s="81"/>
      <c r="D342" s="82"/>
      <c r="E342" s="83"/>
      <c r="F342" s="83"/>
    </row>
    <row r="343" spans="1:6" s="72" customFormat="1" ht="102">
      <c r="A343" s="59">
        <v>1</v>
      </c>
      <c r="B343" s="84" t="s">
        <v>150</v>
      </c>
      <c r="C343" s="81" t="s">
        <v>2</v>
      </c>
      <c r="D343" s="82">
        <v>32</v>
      </c>
      <c r="E343" s="104"/>
      <c r="F343" s="85">
        <f>+D343*E343</f>
        <v>0</v>
      </c>
    </row>
    <row r="344" spans="1:6" s="72" customFormat="1">
      <c r="A344" s="59"/>
      <c r="B344" s="52"/>
      <c r="C344" s="81"/>
      <c r="D344" s="82"/>
      <c r="E344" s="83"/>
      <c r="F344" s="83"/>
    </row>
    <row r="345" spans="1:6" s="72" customFormat="1" ht="114.75">
      <c r="A345" s="59">
        <v>2</v>
      </c>
      <c r="B345" s="84" t="s">
        <v>151</v>
      </c>
      <c r="C345" s="81" t="s">
        <v>2</v>
      </c>
      <c r="D345" s="82">
        <v>10</v>
      </c>
      <c r="E345" s="104"/>
      <c r="F345" s="85">
        <f>+D345*E345</f>
        <v>0</v>
      </c>
    </row>
    <row r="346" spans="1:6" s="72" customFormat="1">
      <c r="A346" s="59"/>
      <c r="B346" s="52"/>
      <c r="C346" s="81"/>
      <c r="D346" s="82"/>
      <c r="E346" s="83"/>
      <c r="F346" s="83"/>
    </row>
    <row r="347" spans="1:6" s="72" customFormat="1" ht="89.25">
      <c r="A347" s="59">
        <v>3</v>
      </c>
      <c r="B347" s="84" t="s">
        <v>484</v>
      </c>
      <c r="C347" s="81" t="s">
        <v>2</v>
      </c>
      <c r="D347" s="82">
        <v>23</v>
      </c>
      <c r="E347" s="104"/>
      <c r="F347" s="85">
        <f>+D347*E347</f>
        <v>0</v>
      </c>
    </row>
    <row r="348" spans="1:6" s="72" customFormat="1">
      <c r="A348" s="59"/>
      <c r="B348" s="52"/>
      <c r="C348" s="81"/>
      <c r="D348" s="82"/>
      <c r="E348" s="83"/>
      <c r="F348" s="83"/>
    </row>
    <row r="349" spans="1:6" s="72" customFormat="1" ht="216.75">
      <c r="A349" s="59">
        <v>4</v>
      </c>
      <c r="B349" s="84" t="s">
        <v>497</v>
      </c>
      <c r="C349" s="81" t="s">
        <v>291</v>
      </c>
      <c r="D349" s="82">
        <v>1</v>
      </c>
      <c r="E349" s="104"/>
      <c r="F349" s="85">
        <f>+D350*E349</f>
        <v>0</v>
      </c>
    </row>
    <row r="350" spans="1:6" s="72" customFormat="1" ht="63.75">
      <c r="A350" s="74" t="s">
        <v>22</v>
      </c>
      <c r="B350" s="52" t="s">
        <v>152</v>
      </c>
      <c r="C350" s="81" t="s">
        <v>2</v>
      </c>
      <c r="D350" s="82">
        <v>1</v>
      </c>
    </row>
    <row r="351" spans="1:6" s="72" customFormat="1" ht="63.75">
      <c r="A351" s="74" t="s">
        <v>22</v>
      </c>
      <c r="B351" s="52" t="s">
        <v>153</v>
      </c>
      <c r="C351" s="81" t="s">
        <v>2</v>
      </c>
      <c r="D351" s="82">
        <v>1</v>
      </c>
    </row>
    <row r="352" spans="1:6" s="72" customFormat="1" ht="76.5">
      <c r="A352" s="74" t="s">
        <v>22</v>
      </c>
      <c r="B352" s="52" t="s">
        <v>157</v>
      </c>
      <c r="C352" s="81" t="s">
        <v>2</v>
      </c>
      <c r="D352" s="82">
        <v>1</v>
      </c>
    </row>
    <row r="353" spans="1:6" s="72" customFormat="1" ht="89.25">
      <c r="A353" s="74" t="s">
        <v>22</v>
      </c>
      <c r="B353" s="52" t="s">
        <v>154</v>
      </c>
      <c r="C353" s="81" t="s">
        <v>2</v>
      </c>
      <c r="D353" s="82">
        <v>1</v>
      </c>
    </row>
    <row r="354" spans="1:6" s="72" customFormat="1" ht="140.25">
      <c r="A354" s="74" t="s">
        <v>22</v>
      </c>
      <c r="B354" s="52" t="s">
        <v>215</v>
      </c>
      <c r="C354" s="81" t="s">
        <v>2</v>
      </c>
      <c r="D354" s="82">
        <v>1</v>
      </c>
    </row>
    <row r="355" spans="1:6" s="72" customFormat="1" ht="76.5">
      <c r="A355" s="74" t="s">
        <v>22</v>
      </c>
      <c r="B355" s="52" t="s">
        <v>155</v>
      </c>
      <c r="C355" s="81" t="s">
        <v>2</v>
      </c>
      <c r="D355" s="82">
        <v>1</v>
      </c>
    </row>
    <row r="356" spans="1:6" s="72" customFormat="1" ht="127.5">
      <c r="A356" s="74" t="s">
        <v>22</v>
      </c>
      <c r="B356" s="52" t="s">
        <v>156</v>
      </c>
      <c r="C356" s="81" t="s">
        <v>2</v>
      </c>
      <c r="D356" s="82">
        <v>1</v>
      </c>
    </row>
    <row r="357" spans="1:6" s="72" customFormat="1">
      <c r="A357" s="59"/>
      <c r="B357" s="52"/>
      <c r="C357" s="81"/>
      <c r="D357" s="82"/>
      <c r="E357" s="85"/>
      <c r="F357" s="85"/>
    </row>
    <row r="358" spans="1:6" s="72" customFormat="1" ht="165.75">
      <c r="A358" s="59">
        <v>5</v>
      </c>
      <c r="B358" s="52" t="s">
        <v>317</v>
      </c>
      <c r="C358" s="81" t="s">
        <v>13</v>
      </c>
      <c r="D358" s="82">
        <v>529.22</v>
      </c>
      <c r="E358" s="104"/>
      <c r="F358" s="62">
        <f>+D358*E358</f>
        <v>0</v>
      </c>
    </row>
    <row r="359" spans="1:6" s="72" customFormat="1">
      <c r="A359" s="59"/>
      <c r="B359" s="52"/>
      <c r="C359" s="81"/>
      <c r="D359" s="82"/>
      <c r="E359" s="85"/>
      <c r="F359" s="85"/>
    </row>
    <row r="360" spans="1:6" s="72" customFormat="1" ht="330" customHeight="1">
      <c r="A360" s="59">
        <v>6</v>
      </c>
      <c r="B360" s="52" t="s">
        <v>158</v>
      </c>
      <c r="C360" s="81"/>
      <c r="D360" s="82"/>
      <c r="E360" s="85"/>
      <c r="F360" s="85"/>
    </row>
    <row r="361" spans="1:6" s="72" customFormat="1">
      <c r="A361" s="74" t="s">
        <v>22</v>
      </c>
      <c r="B361" s="52" t="s">
        <v>159</v>
      </c>
      <c r="C361" s="81" t="s">
        <v>2</v>
      </c>
      <c r="D361" s="82">
        <v>2</v>
      </c>
      <c r="E361" s="104"/>
      <c r="F361" s="85">
        <f t="shared" ref="F361:F363" si="1">+D361*E361</f>
        <v>0</v>
      </c>
    </row>
    <row r="362" spans="1:6" s="72" customFormat="1">
      <c r="A362" s="74" t="s">
        <v>22</v>
      </c>
      <c r="B362" s="52" t="s">
        <v>160</v>
      </c>
      <c r="C362" s="81" t="s">
        <v>2</v>
      </c>
      <c r="D362" s="82">
        <v>4</v>
      </c>
      <c r="E362" s="104"/>
      <c r="F362" s="85">
        <f t="shared" si="1"/>
        <v>0</v>
      </c>
    </row>
    <row r="363" spans="1:6" s="72" customFormat="1">
      <c r="A363" s="74" t="s">
        <v>22</v>
      </c>
      <c r="B363" s="52" t="s">
        <v>161</v>
      </c>
      <c r="C363" s="81" t="s">
        <v>2</v>
      </c>
      <c r="D363" s="82">
        <v>1</v>
      </c>
      <c r="E363" s="104"/>
      <c r="F363" s="85">
        <f t="shared" si="1"/>
        <v>0</v>
      </c>
    </row>
    <row r="364" spans="1:6" s="72" customFormat="1">
      <c r="A364" s="59"/>
      <c r="B364" s="52"/>
      <c r="C364" s="81"/>
      <c r="D364" s="82"/>
      <c r="E364" s="85"/>
      <c r="F364" s="85"/>
    </row>
    <row r="365" spans="1:6" s="72" customFormat="1" ht="51">
      <c r="A365" s="59">
        <v>7</v>
      </c>
      <c r="B365" s="52" t="s">
        <v>334</v>
      </c>
      <c r="C365" s="81"/>
      <c r="D365" s="82"/>
      <c r="E365" s="85"/>
      <c r="F365" s="85"/>
    </row>
    <row r="366" spans="1:6" s="72" customFormat="1" ht="140.25">
      <c r="A366" s="74" t="s">
        <v>22</v>
      </c>
      <c r="B366" s="52" t="s">
        <v>488</v>
      </c>
      <c r="C366" s="81" t="s">
        <v>13</v>
      </c>
      <c r="D366" s="82">
        <v>61.66</v>
      </c>
      <c r="E366" s="104"/>
      <c r="F366" s="85">
        <f>+D366*E366</f>
        <v>0</v>
      </c>
    </row>
    <row r="367" spans="1:6" s="72" customFormat="1" ht="127.5">
      <c r="A367" s="74" t="s">
        <v>22</v>
      </c>
      <c r="B367" s="52" t="s">
        <v>486</v>
      </c>
      <c r="C367" s="81" t="s">
        <v>13</v>
      </c>
      <c r="D367" s="82">
        <v>12</v>
      </c>
      <c r="E367" s="104"/>
      <c r="F367" s="85">
        <f>+D367*E367</f>
        <v>0</v>
      </c>
    </row>
    <row r="368" spans="1:6" s="72" customFormat="1" ht="140.25">
      <c r="A368" s="74" t="s">
        <v>22</v>
      </c>
      <c r="B368" s="52" t="s">
        <v>487</v>
      </c>
      <c r="C368" s="81" t="s">
        <v>13</v>
      </c>
      <c r="D368" s="82">
        <v>111.3</v>
      </c>
      <c r="E368" s="104"/>
      <c r="F368" s="85">
        <f>+D368*E368</f>
        <v>0</v>
      </c>
    </row>
    <row r="369" spans="1:6" s="72" customFormat="1" ht="63.75">
      <c r="A369" s="74" t="s">
        <v>22</v>
      </c>
      <c r="B369" s="52" t="s">
        <v>485</v>
      </c>
      <c r="C369" s="81" t="s">
        <v>13</v>
      </c>
      <c r="D369" s="82">
        <v>209.24</v>
      </c>
      <c r="E369" s="104"/>
      <c r="F369" s="85">
        <f>+D369*E369</f>
        <v>0</v>
      </c>
    </row>
    <row r="370" spans="1:6" s="72" customFormat="1" ht="229.5">
      <c r="A370" s="74" t="s">
        <v>22</v>
      </c>
      <c r="B370" s="52" t="s">
        <v>335</v>
      </c>
      <c r="C370" s="81" t="s">
        <v>2</v>
      </c>
      <c r="D370" s="82">
        <v>3</v>
      </c>
      <c r="E370" s="104"/>
      <c r="F370" s="85">
        <f t="shared" ref="F370" si="2">+D370*E370</f>
        <v>0</v>
      </c>
    </row>
    <row r="371" spans="1:6" s="72" customFormat="1">
      <c r="A371" s="59"/>
      <c r="B371" s="52"/>
      <c r="C371" s="81"/>
      <c r="D371" s="82"/>
      <c r="E371" s="83"/>
      <c r="F371" s="83"/>
    </row>
    <row r="372" spans="1:6" s="72" customFormat="1" ht="63.75">
      <c r="A372" s="59">
        <v>8</v>
      </c>
      <c r="B372" s="52" t="s">
        <v>336</v>
      </c>
      <c r="C372" s="81" t="s">
        <v>13</v>
      </c>
      <c r="D372" s="82">
        <v>70</v>
      </c>
      <c r="E372" s="104"/>
      <c r="F372" s="85">
        <f>+D372*E372</f>
        <v>0</v>
      </c>
    </row>
    <row r="373" spans="1:6" s="72" customFormat="1">
      <c r="A373" s="59"/>
      <c r="B373" s="52"/>
      <c r="C373" s="81"/>
      <c r="D373" s="82"/>
      <c r="E373" s="85"/>
      <c r="F373" s="85"/>
    </row>
    <row r="374" spans="1:6" s="72" customFormat="1" ht="102">
      <c r="A374" s="59">
        <v>9</v>
      </c>
      <c r="B374" s="84" t="s">
        <v>162</v>
      </c>
      <c r="C374" s="81" t="s">
        <v>2</v>
      </c>
      <c r="D374" s="82">
        <v>1</v>
      </c>
      <c r="E374" s="104"/>
      <c r="F374" s="85">
        <f>+ROUND((E374*D374),2)</f>
        <v>0</v>
      </c>
    </row>
    <row r="375" spans="1:6" s="72" customFormat="1">
      <c r="A375" s="59"/>
      <c r="B375" s="52"/>
      <c r="C375" s="81"/>
      <c r="D375" s="82"/>
      <c r="E375" s="85"/>
      <c r="F375" s="85"/>
    </row>
    <row r="376" spans="1:6" s="72" customFormat="1" ht="102">
      <c r="A376" s="59">
        <v>10</v>
      </c>
      <c r="B376" s="84" t="s">
        <v>165</v>
      </c>
      <c r="C376" s="81"/>
      <c r="D376" s="82"/>
      <c r="E376" s="85"/>
      <c r="F376" s="85"/>
    </row>
    <row r="377" spans="1:6" s="72" customFormat="1">
      <c r="A377" s="74" t="s">
        <v>22</v>
      </c>
      <c r="B377" s="52" t="s">
        <v>163</v>
      </c>
      <c r="C377" s="81" t="s">
        <v>13</v>
      </c>
      <c r="D377" s="82">
        <v>11.9</v>
      </c>
      <c r="E377" s="104"/>
      <c r="F377" s="85">
        <f t="shared" ref="F377:F379" si="3">+D377*E377</f>
        <v>0</v>
      </c>
    </row>
    <row r="378" spans="1:6" s="72" customFormat="1">
      <c r="A378" s="74" t="s">
        <v>22</v>
      </c>
      <c r="B378" s="52" t="s">
        <v>163</v>
      </c>
      <c r="C378" s="81" t="s">
        <v>13</v>
      </c>
      <c r="D378" s="82">
        <v>6.8</v>
      </c>
      <c r="E378" s="104"/>
      <c r="F378" s="85">
        <f t="shared" si="3"/>
        <v>0</v>
      </c>
    </row>
    <row r="379" spans="1:6" s="72" customFormat="1">
      <c r="A379" s="74" t="s">
        <v>22</v>
      </c>
      <c r="B379" s="52" t="s">
        <v>164</v>
      </c>
      <c r="C379" s="81" t="s">
        <v>13</v>
      </c>
      <c r="D379" s="82">
        <v>6.9</v>
      </c>
      <c r="E379" s="104"/>
      <c r="F379" s="85">
        <f t="shared" si="3"/>
        <v>0</v>
      </c>
    </row>
    <row r="380" spans="1:6" s="72" customFormat="1">
      <c r="A380" s="59"/>
      <c r="B380" s="52"/>
      <c r="C380" s="81"/>
      <c r="D380" s="82"/>
      <c r="E380" s="85"/>
      <c r="F380" s="85"/>
    </row>
    <row r="381" spans="1:6" s="72" customFormat="1" ht="76.5">
      <c r="A381" s="59">
        <v>11</v>
      </c>
      <c r="B381" s="52" t="s">
        <v>126</v>
      </c>
      <c r="C381" s="81" t="s">
        <v>2</v>
      </c>
      <c r="D381" s="82">
        <v>10</v>
      </c>
      <c r="E381" s="104"/>
      <c r="F381" s="85">
        <f>+ROUND((E381*D381),2)</f>
        <v>0</v>
      </c>
    </row>
    <row r="382" spans="1:6" s="100" customFormat="1" ht="14.25">
      <c r="A382" s="98"/>
      <c r="B382" s="99"/>
      <c r="C382" s="99"/>
      <c r="D382" s="99"/>
      <c r="E382" s="99"/>
      <c r="F382" s="99"/>
    </row>
    <row r="383" spans="1:6" s="72" customFormat="1" ht="63.75">
      <c r="A383" s="59">
        <v>12</v>
      </c>
      <c r="B383" s="52" t="s">
        <v>330</v>
      </c>
      <c r="C383" s="81" t="s">
        <v>2</v>
      </c>
      <c r="D383" s="82">
        <v>4</v>
      </c>
      <c r="E383" s="104"/>
      <c r="F383" s="85">
        <f>+D383*E383</f>
        <v>0</v>
      </c>
    </row>
    <row r="384" spans="1:6" s="100" customFormat="1" ht="14.25">
      <c r="A384" s="98"/>
      <c r="B384" s="99"/>
      <c r="C384" s="99"/>
      <c r="D384" s="99"/>
      <c r="E384" s="99"/>
      <c r="F384" s="99"/>
    </row>
    <row r="385" spans="1:6" s="72" customFormat="1" ht="76.5">
      <c r="A385" s="59">
        <v>13</v>
      </c>
      <c r="B385" s="52" t="s">
        <v>498</v>
      </c>
      <c r="C385" s="81" t="s">
        <v>2</v>
      </c>
      <c r="D385" s="82">
        <v>2</v>
      </c>
      <c r="E385" s="104"/>
      <c r="F385" s="85">
        <f>+D385*E385</f>
        <v>0</v>
      </c>
    </row>
    <row r="386" spans="1:6" s="100" customFormat="1" ht="14.25">
      <c r="A386" s="98"/>
      <c r="B386" s="99"/>
      <c r="C386" s="99"/>
      <c r="D386" s="99"/>
      <c r="E386" s="99"/>
      <c r="F386" s="99"/>
    </row>
    <row r="387" spans="1:6" s="72" customFormat="1" ht="76.5">
      <c r="A387" s="59">
        <v>14</v>
      </c>
      <c r="B387" s="52" t="s">
        <v>329</v>
      </c>
      <c r="C387" s="81" t="s">
        <v>2</v>
      </c>
      <c r="D387" s="82">
        <v>2</v>
      </c>
      <c r="E387" s="104"/>
      <c r="F387" s="85">
        <f>+D387*E387</f>
        <v>0</v>
      </c>
    </row>
    <row r="388" spans="1:6" s="72" customFormat="1">
      <c r="A388" s="59"/>
      <c r="B388" s="52"/>
      <c r="C388" s="81"/>
      <c r="D388" s="82"/>
      <c r="E388" s="85"/>
      <c r="F388" s="85"/>
    </row>
    <row r="389" spans="1:6" s="72" customFormat="1" ht="63.75">
      <c r="A389" s="59">
        <v>15</v>
      </c>
      <c r="B389" s="84" t="s">
        <v>489</v>
      </c>
      <c r="C389" s="81" t="s">
        <v>2</v>
      </c>
      <c r="D389" s="82">
        <v>2</v>
      </c>
      <c r="E389" s="104"/>
      <c r="F389" s="85">
        <f>+E389*D389</f>
        <v>0</v>
      </c>
    </row>
    <row r="390" spans="1:6" s="72" customFormat="1" ht="38.25">
      <c r="A390" s="74" t="s">
        <v>22</v>
      </c>
      <c r="B390" s="52" t="s">
        <v>354</v>
      </c>
      <c r="C390" s="81"/>
      <c r="D390" s="82"/>
      <c r="E390" s="28"/>
      <c r="F390" s="85"/>
    </row>
    <row r="391" spans="1:6" s="72" customFormat="1" ht="38.25">
      <c r="A391" s="74" t="s">
        <v>22</v>
      </c>
      <c r="B391" s="52" t="s">
        <v>355</v>
      </c>
      <c r="C391" s="81"/>
      <c r="D391" s="82"/>
      <c r="E391" s="28"/>
      <c r="F391" s="85"/>
    </row>
    <row r="392" spans="1:6" s="72" customFormat="1" ht="25.5">
      <c r="A392" s="74" t="s">
        <v>22</v>
      </c>
      <c r="B392" s="52" t="s">
        <v>356</v>
      </c>
      <c r="C392" s="81"/>
      <c r="D392" s="82"/>
      <c r="E392" s="28"/>
      <c r="F392" s="85"/>
    </row>
    <row r="393" spans="1:6" s="72" customFormat="1" ht="25.5">
      <c r="A393" s="74" t="s">
        <v>22</v>
      </c>
      <c r="B393" s="52" t="s">
        <v>353</v>
      </c>
      <c r="C393" s="81"/>
      <c r="D393" s="82"/>
      <c r="E393" s="28"/>
      <c r="F393" s="85"/>
    </row>
    <row r="394" spans="1:6" s="72" customFormat="1">
      <c r="A394" s="74" t="s">
        <v>22</v>
      </c>
      <c r="B394" s="52" t="s">
        <v>352</v>
      </c>
      <c r="C394" s="81"/>
      <c r="D394" s="82"/>
      <c r="E394" s="28"/>
      <c r="F394" s="85"/>
    </row>
    <row r="395" spans="1:6" s="72" customFormat="1">
      <c r="A395" s="74" t="s">
        <v>22</v>
      </c>
      <c r="B395" s="52" t="s">
        <v>506</v>
      </c>
      <c r="C395" s="81"/>
      <c r="D395" s="82"/>
      <c r="E395" s="28"/>
      <c r="F395" s="85"/>
    </row>
    <row r="396" spans="1:6" s="72" customFormat="1" ht="25.5">
      <c r="A396" s="74" t="s">
        <v>22</v>
      </c>
      <c r="B396" s="52" t="s">
        <v>357</v>
      </c>
      <c r="C396" s="81"/>
      <c r="D396" s="82"/>
      <c r="E396" s="28"/>
      <c r="F396" s="85"/>
    </row>
    <row r="397" spans="1:6" s="72" customFormat="1">
      <c r="A397" s="59"/>
      <c r="B397" s="52"/>
      <c r="C397" s="81"/>
      <c r="D397" s="82"/>
      <c r="E397" s="85"/>
      <c r="F397" s="85"/>
    </row>
    <row r="398" spans="1:6" s="72" customFormat="1" ht="127.5">
      <c r="A398" s="59">
        <v>16</v>
      </c>
      <c r="B398" s="84" t="s">
        <v>358</v>
      </c>
      <c r="C398" s="81" t="s">
        <v>291</v>
      </c>
      <c r="D398" s="82">
        <v>1</v>
      </c>
      <c r="E398" s="104"/>
      <c r="F398" s="85">
        <f>+E398*D398</f>
        <v>0</v>
      </c>
    </row>
    <row r="399" spans="1:6" s="72" customFormat="1">
      <c r="A399" s="59"/>
      <c r="B399" s="52"/>
      <c r="C399" s="81"/>
      <c r="D399" s="82"/>
      <c r="E399" s="83"/>
      <c r="F399" s="83"/>
    </row>
    <row r="400" spans="1:6" s="72" customFormat="1">
      <c r="A400" s="59" t="s">
        <v>26</v>
      </c>
      <c r="B400" s="63" t="s">
        <v>46</v>
      </c>
      <c r="C400" s="81"/>
      <c r="D400" s="82"/>
      <c r="E400" s="83"/>
      <c r="F400" s="89">
        <f>SUM(F338:F399)</f>
        <v>0</v>
      </c>
    </row>
    <row r="401" spans="1:6" s="72" customFormat="1">
      <c r="A401" s="59"/>
      <c r="B401" s="63"/>
      <c r="C401" s="81"/>
      <c r="D401" s="82"/>
      <c r="E401" s="83"/>
      <c r="F401" s="88"/>
    </row>
    <row r="402" spans="1:6" s="72" customFormat="1">
      <c r="A402" s="59"/>
      <c r="B402" s="52"/>
      <c r="C402" s="81"/>
      <c r="D402" s="82"/>
      <c r="E402" s="83"/>
      <c r="F402" s="83"/>
    </row>
    <row r="403" spans="1:6" s="72" customFormat="1">
      <c r="A403" s="59" t="s">
        <v>61</v>
      </c>
      <c r="B403" s="63" t="s">
        <v>82</v>
      </c>
      <c r="C403" s="81"/>
      <c r="D403" s="82"/>
      <c r="E403" s="83"/>
      <c r="F403" s="83"/>
    </row>
    <row r="404" spans="1:6" s="72" customFormat="1">
      <c r="A404" s="74"/>
      <c r="B404" s="52"/>
      <c r="C404" s="81"/>
      <c r="D404" s="82"/>
      <c r="E404" s="82"/>
      <c r="F404" s="82"/>
    </row>
    <row r="405" spans="1:6" s="72" customFormat="1">
      <c r="A405" s="59"/>
      <c r="B405" s="52" t="s">
        <v>32</v>
      </c>
      <c r="C405" s="81"/>
      <c r="D405" s="82"/>
      <c r="E405" s="83"/>
      <c r="F405" s="83"/>
    </row>
    <row r="406" spans="1:6" s="72" customFormat="1" ht="12.95" customHeight="1">
      <c r="A406" s="74" t="s">
        <v>22</v>
      </c>
      <c r="B406" s="261" t="s">
        <v>68</v>
      </c>
      <c r="C406" s="261"/>
      <c r="D406" s="261"/>
      <c r="E406" s="261"/>
      <c r="F406" s="261"/>
    </row>
    <row r="407" spans="1:6" s="72" customFormat="1" ht="39" customHeight="1">
      <c r="A407" s="74" t="s">
        <v>22</v>
      </c>
      <c r="B407" s="261" t="s">
        <v>69</v>
      </c>
      <c r="C407" s="261"/>
      <c r="D407" s="261"/>
      <c r="E407" s="261"/>
      <c r="F407" s="261"/>
    </row>
    <row r="408" spans="1:6" s="72" customFormat="1" ht="12.95" customHeight="1">
      <c r="A408" s="74" t="s">
        <v>22</v>
      </c>
      <c r="B408" s="261" t="s">
        <v>70</v>
      </c>
      <c r="C408" s="261"/>
      <c r="D408" s="261"/>
      <c r="E408" s="261"/>
      <c r="F408" s="261"/>
    </row>
    <row r="409" spans="1:6" s="72" customFormat="1">
      <c r="A409" s="59"/>
      <c r="B409" s="52"/>
      <c r="C409" s="81"/>
      <c r="D409" s="82"/>
      <c r="E409" s="83"/>
      <c r="F409" s="83"/>
    </row>
    <row r="410" spans="1:6" s="72" customFormat="1" ht="229.5">
      <c r="A410" s="59">
        <v>1</v>
      </c>
      <c r="B410" s="84" t="s">
        <v>499</v>
      </c>
      <c r="C410" s="81" t="s">
        <v>291</v>
      </c>
      <c r="D410" s="82">
        <v>1</v>
      </c>
      <c r="E410" s="104"/>
      <c r="F410" s="85">
        <f>+D411*E410</f>
        <v>0</v>
      </c>
    </row>
    <row r="411" spans="1:6" s="72" customFormat="1" ht="102">
      <c r="A411" s="74" t="s">
        <v>22</v>
      </c>
      <c r="B411" s="52" t="s">
        <v>217</v>
      </c>
      <c r="C411" s="81" t="s">
        <v>2</v>
      </c>
      <c r="D411" s="82">
        <v>1</v>
      </c>
      <c r="E411" s="28"/>
      <c r="F411" s="85"/>
    </row>
    <row r="412" spans="1:6" s="72" customFormat="1" ht="89.25">
      <c r="A412" s="74" t="s">
        <v>22</v>
      </c>
      <c r="B412" s="52" t="s">
        <v>218</v>
      </c>
      <c r="C412" s="81" t="s">
        <v>2</v>
      </c>
      <c r="D412" s="82">
        <v>1</v>
      </c>
      <c r="E412" s="28"/>
      <c r="F412" s="85"/>
    </row>
    <row r="413" spans="1:6" s="72" customFormat="1" ht="102">
      <c r="A413" s="74" t="s">
        <v>22</v>
      </c>
      <c r="B413" s="52" t="s">
        <v>219</v>
      </c>
      <c r="C413" s="81" t="s">
        <v>2</v>
      </c>
      <c r="D413" s="82">
        <v>1</v>
      </c>
      <c r="E413" s="28"/>
      <c r="F413" s="85"/>
    </row>
    <row r="414" spans="1:6" s="72" customFormat="1" ht="153">
      <c r="A414" s="74" t="s">
        <v>22</v>
      </c>
      <c r="B414" s="52" t="s">
        <v>220</v>
      </c>
      <c r="C414" s="81" t="s">
        <v>2</v>
      </c>
      <c r="D414" s="82">
        <v>1</v>
      </c>
      <c r="E414" s="28"/>
      <c r="F414" s="85"/>
    </row>
    <row r="415" spans="1:6" s="72" customFormat="1" ht="140.25">
      <c r="A415" s="74" t="s">
        <v>22</v>
      </c>
      <c r="B415" s="52" t="s">
        <v>221</v>
      </c>
      <c r="C415" s="81" t="s">
        <v>2</v>
      </c>
      <c r="D415" s="82">
        <v>1</v>
      </c>
      <c r="E415" s="28"/>
      <c r="F415" s="85"/>
    </row>
    <row r="416" spans="1:6" s="72" customFormat="1" ht="51">
      <c r="A416" s="74" t="s">
        <v>22</v>
      </c>
      <c r="B416" s="52" t="s">
        <v>222</v>
      </c>
      <c r="C416" s="81" t="s">
        <v>2</v>
      </c>
      <c r="D416" s="82">
        <v>3</v>
      </c>
      <c r="E416" s="28"/>
      <c r="F416" s="85"/>
    </row>
    <row r="417" spans="1:6" s="72" customFormat="1" ht="51">
      <c r="A417" s="74" t="s">
        <v>22</v>
      </c>
      <c r="B417" s="52" t="s">
        <v>223</v>
      </c>
      <c r="C417" s="81" t="s">
        <v>2</v>
      </c>
      <c r="D417" s="82">
        <v>1</v>
      </c>
      <c r="E417" s="28"/>
      <c r="F417" s="85"/>
    </row>
    <row r="418" spans="1:6" s="72" customFormat="1">
      <c r="A418" s="59"/>
      <c r="B418" s="52"/>
      <c r="C418" s="81"/>
      <c r="D418" s="82"/>
      <c r="E418" s="83"/>
      <c r="F418" s="83"/>
    </row>
    <row r="419" spans="1:6" s="72" customFormat="1">
      <c r="A419" s="59" t="s">
        <v>61</v>
      </c>
      <c r="B419" s="63" t="s">
        <v>83</v>
      </c>
      <c r="C419" s="81"/>
      <c r="D419" s="82"/>
      <c r="E419" s="83"/>
      <c r="F419" s="89">
        <f>SUM(F403:F418)</f>
        <v>0</v>
      </c>
    </row>
    <row r="420" spans="1:6" s="72" customFormat="1">
      <c r="A420" s="59"/>
      <c r="B420" s="84"/>
      <c r="C420" s="81"/>
      <c r="D420" s="82"/>
      <c r="E420" s="83"/>
      <c r="F420" s="83"/>
    </row>
    <row r="421" spans="1:6" s="72" customFormat="1">
      <c r="A421" s="59"/>
      <c r="B421" s="52"/>
      <c r="C421" s="81"/>
      <c r="D421" s="82"/>
      <c r="E421" s="83"/>
      <c r="F421" s="83"/>
    </row>
    <row r="422" spans="1:6" s="72" customFormat="1">
      <c r="A422" s="59" t="s">
        <v>62</v>
      </c>
      <c r="B422" s="63" t="s">
        <v>15</v>
      </c>
      <c r="C422" s="81"/>
      <c r="D422" s="82"/>
      <c r="E422" s="83"/>
      <c r="F422" s="88"/>
    </row>
    <row r="423" spans="1:6" s="72" customFormat="1">
      <c r="A423" s="74"/>
      <c r="B423" s="52"/>
      <c r="C423" s="81"/>
      <c r="D423" s="82"/>
      <c r="E423" s="82"/>
      <c r="F423" s="82"/>
    </row>
    <row r="424" spans="1:6" s="72" customFormat="1">
      <c r="A424" s="59"/>
      <c r="B424" s="52" t="s">
        <v>32</v>
      </c>
      <c r="C424" s="81"/>
      <c r="D424" s="82"/>
      <c r="E424" s="83"/>
      <c r="F424" s="83"/>
    </row>
    <row r="425" spans="1:6" s="72" customFormat="1" ht="26.1" customHeight="1">
      <c r="A425" s="74" t="s">
        <v>22</v>
      </c>
      <c r="B425" s="261" t="s">
        <v>331</v>
      </c>
      <c r="C425" s="261"/>
      <c r="D425" s="261"/>
      <c r="E425" s="261"/>
      <c r="F425" s="261"/>
    </row>
    <row r="426" spans="1:6" s="72" customFormat="1">
      <c r="A426" s="74" t="s">
        <v>22</v>
      </c>
      <c r="B426" s="261" t="s">
        <v>359</v>
      </c>
      <c r="C426" s="261"/>
      <c r="D426" s="261"/>
      <c r="E426" s="261"/>
      <c r="F426" s="261"/>
    </row>
    <row r="427" spans="1:6" s="72" customFormat="1" ht="12.95" customHeight="1">
      <c r="A427" s="74" t="s">
        <v>22</v>
      </c>
      <c r="B427" s="261" t="s">
        <v>332</v>
      </c>
      <c r="C427" s="261"/>
      <c r="D427" s="261"/>
      <c r="E427" s="261"/>
      <c r="F427" s="261"/>
    </row>
    <row r="428" spans="1:6" s="72" customFormat="1" ht="12.95" customHeight="1">
      <c r="A428" s="74" t="s">
        <v>22</v>
      </c>
      <c r="B428" s="261" t="s">
        <v>67</v>
      </c>
      <c r="C428" s="261"/>
      <c r="D428" s="261"/>
      <c r="E428" s="261"/>
      <c r="F428" s="261"/>
    </row>
    <row r="429" spans="1:6" s="72" customFormat="1">
      <c r="A429" s="59"/>
      <c r="B429" s="52"/>
      <c r="C429" s="95"/>
      <c r="D429" s="82"/>
      <c r="E429" s="91"/>
      <c r="F429" s="91"/>
    </row>
    <row r="430" spans="1:6" s="72" customFormat="1" ht="51">
      <c r="A430" s="59">
        <v>1</v>
      </c>
      <c r="B430" s="52" t="s">
        <v>89</v>
      </c>
      <c r="C430" s="95" t="s">
        <v>8</v>
      </c>
      <c r="D430" s="82">
        <v>607.6400000000001</v>
      </c>
      <c r="E430" s="104"/>
      <c r="F430" s="85">
        <f>+D430*E430</f>
        <v>0</v>
      </c>
    </row>
    <row r="431" spans="1:6" s="72" customFormat="1">
      <c r="A431" s="59"/>
      <c r="B431" s="52"/>
      <c r="C431" s="95"/>
      <c r="D431" s="82"/>
      <c r="E431" s="85"/>
      <c r="F431" s="85"/>
    </row>
    <row r="432" spans="1:6" s="72" customFormat="1" ht="63.75">
      <c r="A432" s="59">
        <v>2</v>
      </c>
      <c r="B432" s="52" t="s">
        <v>119</v>
      </c>
      <c r="C432" s="95" t="s">
        <v>8</v>
      </c>
      <c r="D432" s="82">
        <v>1411.6</v>
      </c>
      <c r="E432" s="104"/>
      <c r="F432" s="85">
        <f>+D432*E432</f>
        <v>0</v>
      </c>
    </row>
    <row r="433" spans="1:6" s="72" customFormat="1">
      <c r="A433" s="59"/>
      <c r="B433" s="52"/>
      <c r="C433" s="95"/>
      <c r="D433" s="82"/>
      <c r="E433" s="85"/>
      <c r="F433" s="85"/>
    </row>
    <row r="434" spans="1:6" s="90" customFormat="1" ht="38.25">
      <c r="A434" s="59">
        <v>3</v>
      </c>
      <c r="B434" s="52" t="s">
        <v>91</v>
      </c>
      <c r="C434" s="81" t="s">
        <v>3</v>
      </c>
      <c r="D434" s="82">
        <v>6270.41</v>
      </c>
      <c r="E434" s="104"/>
      <c r="F434" s="85">
        <f>+D434*E434</f>
        <v>0</v>
      </c>
    </row>
    <row r="435" spans="1:6" s="72" customFormat="1">
      <c r="A435" s="59"/>
      <c r="B435" s="101"/>
      <c r="D435" s="82"/>
      <c r="E435" s="85"/>
      <c r="F435" s="85"/>
    </row>
    <row r="436" spans="1:6" s="90" customFormat="1" ht="38.25">
      <c r="A436" s="59">
        <v>4</v>
      </c>
      <c r="B436" s="52" t="s">
        <v>92</v>
      </c>
      <c r="C436" s="81" t="s">
        <v>3</v>
      </c>
      <c r="D436" s="82">
        <v>787.74</v>
      </c>
      <c r="E436" s="104"/>
      <c r="F436" s="85">
        <f>+D436*E436</f>
        <v>0</v>
      </c>
    </row>
    <row r="437" spans="1:6" s="72" customFormat="1">
      <c r="A437" s="59"/>
      <c r="B437" s="52"/>
      <c r="C437" s="95"/>
      <c r="D437" s="82"/>
      <c r="E437" s="85"/>
      <c r="F437" s="85"/>
    </row>
    <row r="438" spans="1:6" s="72" customFormat="1" ht="51">
      <c r="A438" s="59">
        <v>5</v>
      </c>
      <c r="B438" s="52" t="s">
        <v>120</v>
      </c>
      <c r="C438" s="95" t="s">
        <v>8</v>
      </c>
      <c r="D438" s="82">
        <v>189.7</v>
      </c>
      <c r="E438" s="104"/>
      <c r="F438" s="85">
        <f>+D438*E438</f>
        <v>0</v>
      </c>
    </row>
    <row r="439" spans="1:6" s="90" customFormat="1">
      <c r="A439" s="59"/>
      <c r="B439" s="52"/>
      <c r="C439" s="81"/>
      <c r="D439" s="82"/>
      <c r="E439" s="85"/>
      <c r="F439" s="85"/>
    </row>
    <row r="440" spans="1:6" s="90" customFormat="1" ht="89.25">
      <c r="A440" s="59">
        <v>6</v>
      </c>
      <c r="B440" s="52" t="s">
        <v>174</v>
      </c>
      <c r="C440" s="81" t="s">
        <v>2</v>
      </c>
      <c r="D440" s="82">
        <v>70</v>
      </c>
      <c r="E440" s="104"/>
      <c r="F440" s="85">
        <f>+D440*E440</f>
        <v>0</v>
      </c>
    </row>
    <row r="441" spans="1:6" s="90" customFormat="1">
      <c r="A441" s="59"/>
      <c r="B441" s="52"/>
      <c r="C441" s="81"/>
      <c r="D441" s="82"/>
      <c r="E441" s="85"/>
      <c r="F441" s="85"/>
    </row>
    <row r="442" spans="1:6" s="72" customFormat="1" ht="25.5">
      <c r="A442" s="59">
        <v>7</v>
      </c>
      <c r="B442" s="52" t="s">
        <v>113</v>
      </c>
      <c r="C442" s="95"/>
      <c r="D442" s="82"/>
      <c r="E442" s="85"/>
      <c r="F442" s="85"/>
    </row>
    <row r="443" spans="1:6" s="72" customFormat="1" ht="25.5">
      <c r="A443" s="74" t="s">
        <v>22</v>
      </c>
      <c r="B443" s="52" t="s">
        <v>213</v>
      </c>
      <c r="C443" s="81" t="s">
        <v>2</v>
      </c>
      <c r="D443" s="82">
        <v>7</v>
      </c>
      <c r="E443" s="104"/>
      <c r="F443" s="85">
        <f t="shared" ref="F443:F453" si="4">+D443*E443</f>
        <v>0</v>
      </c>
    </row>
    <row r="444" spans="1:6" s="72" customFormat="1" ht="25.5">
      <c r="A444" s="74" t="s">
        <v>22</v>
      </c>
      <c r="B444" s="52" t="s">
        <v>166</v>
      </c>
      <c r="C444" s="81" t="s">
        <v>2</v>
      </c>
      <c r="D444" s="82">
        <v>2</v>
      </c>
      <c r="E444" s="104"/>
      <c r="F444" s="85">
        <f t="shared" si="4"/>
        <v>0</v>
      </c>
    </row>
    <row r="445" spans="1:6" s="72" customFormat="1" ht="25.5">
      <c r="A445" s="74" t="s">
        <v>22</v>
      </c>
      <c r="B445" s="52" t="s">
        <v>167</v>
      </c>
      <c r="C445" s="81" t="s">
        <v>2</v>
      </c>
      <c r="D445" s="82">
        <v>6</v>
      </c>
      <c r="E445" s="104"/>
      <c r="F445" s="85">
        <f t="shared" si="4"/>
        <v>0</v>
      </c>
    </row>
    <row r="446" spans="1:6" s="72" customFormat="1">
      <c r="A446" s="74" t="s">
        <v>22</v>
      </c>
      <c r="B446" s="52" t="s">
        <v>168</v>
      </c>
      <c r="C446" s="81" t="s">
        <v>2</v>
      </c>
      <c r="D446" s="82">
        <v>9</v>
      </c>
      <c r="E446" s="104"/>
      <c r="F446" s="85">
        <f t="shared" si="4"/>
        <v>0</v>
      </c>
    </row>
    <row r="447" spans="1:6" s="72" customFormat="1">
      <c r="A447" s="74" t="s">
        <v>22</v>
      </c>
      <c r="B447" s="52" t="s">
        <v>116</v>
      </c>
      <c r="C447" s="81" t="s">
        <v>2</v>
      </c>
      <c r="D447" s="82">
        <v>10</v>
      </c>
      <c r="E447" s="104"/>
      <c r="F447" s="85">
        <f t="shared" si="4"/>
        <v>0</v>
      </c>
    </row>
    <row r="448" spans="1:6" s="72" customFormat="1">
      <c r="A448" s="74" t="s">
        <v>22</v>
      </c>
      <c r="B448" s="52" t="s">
        <v>169</v>
      </c>
      <c r="C448" s="81" t="s">
        <v>2</v>
      </c>
      <c r="D448" s="82">
        <v>7</v>
      </c>
      <c r="E448" s="104"/>
      <c r="F448" s="85">
        <f t="shared" si="4"/>
        <v>0</v>
      </c>
    </row>
    <row r="449" spans="1:171" s="72" customFormat="1">
      <c r="A449" s="74" t="s">
        <v>22</v>
      </c>
      <c r="B449" s="52" t="s">
        <v>170</v>
      </c>
      <c r="C449" s="81" t="s">
        <v>2</v>
      </c>
      <c r="D449" s="82">
        <v>6</v>
      </c>
      <c r="E449" s="104"/>
      <c r="F449" s="85">
        <f t="shared" si="4"/>
        <v>0</v>
      </c>
    </row>
    <row r="450" spans="1:171" s="72" customFormat="1">
      <c r="A450" s="74" t="s">
        <v>22</v>
      </c>
      <c r="B450" s="52" t="s">
        <v>171</v>
      </c>
      <c r="C450" s="81" t="s">
        <v>2</v>
      </c>
      <c r="D450" s="82">
        <v>9</v>
      </c>
      <c r="E450" s="104"/>
      <c r="F450" s="85">
        <f t="shared" si="4"/>
        <v>0</v>
      </c>
    </row>
    <row r="451" spans="1:171" s="72" customFormat="1">
      <c r="A451" s="74" t="s">
        <v>22</v>
      </c>
      <c r="B451" s="52" t="s">
        <v>214</v>
      </c>
      <c r="C451" s="81" t="s">
        <v>2</v>
      </c>
      <c r="D451" s="82">
        <v>1</v>
      </c>
      <c r="E451" s="104"/>
      <c r="F451" s="85">
        <f t="shared" si="4"/>
        <v>0</v>
      </c>
    </row>
    <row r="452" spans="1:171" s="72" customFormat="1" ht="25.5">
      <c r="A452" s="74" t="s">
        <v>22</v>
      </c>
      <c r="B452" s="52" t="s">
        <v>172</v>
      </c>
      <c r="C452" s="81" t="s">
        <v>2</v>
      </c>
      <c r="D452" s="82">
        <v>6</v>
      </c>
      <c r="E452" s="104"/>
      <c r="F452" s="85">
        <f t="shared" si="4"/>
        <v>0</v>
      </c>
    </row>
    <row r="453" spans="1:171" s="72" customFormat="1">
      <c r="A453" s="74" t="s">
        <v>22</v>
      </c>
      <c r="B453" s="52" t="s">
        <v>173</v>
      </c>
      <c r="C453" s="81" t="s">
        <v>2</v>
      </c>
      <c r="D453" s="82">
        <v>7</v>
      </c>
      <c r="E453" s="104"/>
      <c r="F453" s="85">
        <f t="shared" si="4"/>
        <v>0</v>
      </c>
    </row>
    <row r="454" spans="1:171" s="90" customFormat="1">
      <c r="A454" s="51"/>
      <c r="B454" s="51"/>
      <c r="C454" s="51"/>
      <c r="D454" s="102"/>
      <c r="E454" s="103"/>
      <c r="F454" s="103"/>
      <c r="G454" s="51"/>
      <c r="H454" s="51"/>
      <c r="I454" s="51"/>
      <c r="J454" s="51"/>
      <c r="K454" s="51"/>
      <c r="L454" s="51"/>
      <c r="M454" s="51"/>
      <c r="N454" s="51"/>
      <c r="O454" s="51"/>
      <c r="P454" s="51"/>
      <c r="Q454" s="51"/>
      <c r="R454" s="51"/>
      <c r="S454" s="51"/>
      <c r="T454" s="51"/>
      <c r="U454" s="51"/>
      <c r="V454" s="51"/>
      <c r="W454" s="51"/>
      <c r="X454" s="51"/>
      <c r="Y454" s="51"/>
      <c r="Z454" s="51"/>
      <c r="AA454" s="51"/>
      <c r="AB454" s="51"/>
      <c r="AC454" s="51"/>
      <c r="AD454" s="51"/>
      <c r="AE454" s="51"/>
      <c r="AF454" s="51"/>
      <c r="AG454" s="51"/>
      <c r="AH454" s="51"/>
      <c r="AI454" s="51"/>
      <c r="AJ454" s="51"/>
      <c r="AK454" s="51"/>
      <c r="AL454" s="51"/>
      <c r="AM454" s="51"/>
      <c r="AN454" s="51"/>
      <c r="AO454" s="51"/>
      <c r="AP454" s="51"/>
      <c r="AQ454" s="51"/>
      <c r="AR454" s="51"/>
      <c r="AS454" s="51"/>
      <c r="AT454" s="51"/>
      <c r="AU454" s="51"/>
      <c r="AV454" s="51"/>
      <c r="AW454" s="51"/>
      <c r="AX454" s="51"/>
      <c r="AY454" s="51"/>
      <c r="AZ454" s="51"/>
      <c r="BA454" s="51"/>
      <c r="BB454" s="51"/>
      <c r="BC454" s="51"/>
      <c r="BD454" s="51"/>
      <c r="BE454" s="51"/>
      <c r="BF454" s="51"/>
      <c r="BG454" s="51"/>
      <c r="BH454" s="51"/>
      <c r="BI454" s="51"/>
      <c r="BJ454" s="51"/>
      <c r="BK454" s="51"/>
      <c r="BL454" s="51"/>
      <c r="BM454" s="51"/>
      <c r="BN454" s="51"/>
      <c r="BO454" s="51"/>
      <c r="BP454" s="51"/>
      <c r="BQ454" s="51"/>
      <c r="BR454" s="51"/>
      <c r="BS454" s="51"/>
      <c r="BT454" s="51"/>
      <c r="BU454" s="51"/>
      <c r="BV454" s="51"/>
      <c r="BW454" s="51"/>
      <c r="BX454" s="51"/>
      <c r="BY454" s="51"/>
      <c r="BZ454" s="51"/>
      <c r="CA454" s="51"/>
      <c r="CB454" s="51"/>
      <c r="CC454" s="51"/>
      <c r="CD454" s="51"/>
      <c r="CE454" s="51"/>
      <c r="CF454" s="51"/>
      <c r="CG454" s="51"/>
      <c r="CH454" s="51"/>
      <c r="CI454" s="51"/>
      <c r="CJ454" s="51"/>
      <c r="CK454" s="51"/>
      <c r="CL454" s="51"/>
      <c r="CM454" s="51"/>
      <c r="CN454" s="51"/>
      <c r="CO454" s="51"/>
      <c r="CP454" s="51"/>
      <c r="CQ454" s="51"/>
      <c r="CR454" s="51"/>
      <c r="CS454" s="51"/>
      <c r="CT454" s="51"/>
      <c r="CU454" s="51"/>
      <c r="CV454" s="51"/>
      <c r="CW454" s="51"/>
      <c r="CX454" s="51"/>
      <c r="CY454" s="51"/>
      <c r="CZ454" s="51"/>
      <c r="DA454" s="51"/>
      <c r="DB454" s="51"/>
      <c r="DC454" s="51"/>
      <c r="DD454" s="51"/>
      <c r="DE454" s="51"/>
      <c r="DF454" s="51"/>
      <c r="DG454" s="51"/>
      <c r="DH454" s="51"/>
      <c r="DI454" s="51"/>
      <c r="DJ454" s="51"/>
      <c r="DK454" s="51"/>
      <c r="DL454" s="51"/>
      <c r="DM454" s="51"/>
      <c r="DN454" s="51"/>
      <c r="DO454" s="51"/>
      <c r="DP454" s="51"/>
      <c r="DQ454" s="51"/>
      <c r="DR454" s="51"/>
      <c r="DS454" s="51"/>
      <c r="DT454" s="51"/>
      <c r="DU454" s="51"/>
      <c r="DV454" s="51"/>
      <c r="DW454" s="51"/>
      <c r="DX454" s="51"/>
      <c r="DY454" s="51"/>
      <c r="DZ454" s="51"/>
      <c r="EA454" s="51"/>
      <c r="EB454" s="51"/>
      <c r="EC454" s="51"/>
      <c r="ED454" s="51"/>
      <c r="EE454" s="51"/>
      <c r="EF454" s="51"/>
      <c r="EG454" s="51"/>
      <c r="EH454" s="51"/>
      <c r="EI454" s="51"/>
      <c r="EJ454" s="51"/>
      <c r="EK454" s="51"/>
      <c r="EL454" s="51"/>
      <c r="EM454" s="51"/>
      <c r="EN454" s="51"/>
      <c r="EO454" s="51"/>
      <c r="EP454" s="51"/>
      <c r="EQ454" s="51"/>
      <c r="ER454" s="51"/>
      <c r="ES454" s="51"/>
      <c r="ET454" s="51"/>
      <c r="EU454" s="51"/>
      <c r="EV454" s="51"/>
      <c r="EW454" s="51"/>
      <c r="EX454" s="51"/>
      <c r="EY454" s="51"/>
      <c r="EZ454" s="51"/>
      <c r="FA454" s="51"/>
      <c r="FB454" s="51"/>
      <c r="FC454" s="51"/>
      <c r="FD454" s="51"/>
      <c r="FE454" s="51"/>
      <c r="FF454" s="51"/>
      <c r="FG454" s="51"/>
      <c r="FH454" s="51"/>
      <c r="FI454" s="51"/>
      <c r="FJ454" s="51"/>
      <c r="FK454" s="51"/>
      <c r="FL454" s="51"/>
      <c r="FM454" s="51"/>
      <c r="FN454" s="51"/>
      <c r="FO454" s="51"/>
    </row>
    <row r="455" spans="1:171" s="72" customFormat="1" ht="51">
      <c r="A455" s="59">
        <v>8</v>
      </c>
      <c r="B455" s="52" t="s">
        <v>90</v>
      </c>
      <c r="C455" s="95" t="s">
        <v>2</v>
      </c>
      <c r="D455" s="82">
        <v>148</v>
      </c>
      <c r="E455" s="104"/>
      <c r="F455" s="85">
        <f>+D455*E455</f>
        <v>0</v>
      </c>
    </row>
    <row r="456" spans="1:171" s="72" customFormat="1">
      <c r="A456" s="59"/>
      <c r="B456" s="52"/>
      <c r="C456" s="81"/>
      <c r="D456" s="82"/>
      <c r="E456" s="85"/>
      <c r="F456" s="85"/>
    </row>
    <row r="457" spans="1:171" s="72" customFormat="1" ht="25.5">
      <c r="A457" s="59">
        <v>9</v>
      </c>
      <c r="B457" s="52" t="s">
        <v>80</v>
      </c>
      <c r="C457" s="95"/>
      <c r="E457" s="85"/>
      <c r="F457" s="82"/>
    </row>
    <row r="458" spans="1:171" s="72" customFormat="1">
      <c r="A458" s="74" t="s">
        <v>22</v>
      </c>
      <c r="B458" s="52" t="s">
        <v>127</v>
      </c>
      <c r="C458" s="81" t="s">
        <v>2</v>
      </c>
      <c r="D458" s="82">
        <v>79</v>
      </c>
      <c r="E458" s="104"/>
      <c r="F458" s="85">
        <f t="shared" ref="F458:F460" si="5">+D458*E458</f>
        <v>0</v>
      </c>
    </row>
    <row r="459" spans="1:171" s="72" customFormat="1" ht="25.5">
      <c r="A459" s="74" t="s">
        <v>22</v>
      </c>
      <c r="B459" s="52" t="s">
        <v>117</v>
      </c>
      <c r="C459" s="81" t="s">
        <v>2</v>
      </c>
      <c r="D459" s="82">
        <v>55</v>
      </c>
      <c r="E459" s="104"/>
      <c r="F459" s="85">
        <f t="shared" si="5"/>
        <v>0</v>
      </c>
    </row>
    <row r="460" spans="1:171" s="72" customFormat="1">
      <c r="A460" s="74" t="s">
        <v>22</v>
      </c>
      <c r="B460" s="52" t="s">
        <v>175</v>
      </c>
      <c r="C460" s="81" t="s">
        <v>2</v>
      </c>
      <c r="D460" s="82">
        <v>14</v>
      </c>
      <c r="E460" s="104"/>
      <c r="F460" s="85">
        <f t="shared" si="5"/>
        <v>0</v>
      </c>
    </row>
    <row r="461" spans="1:171" s="72" customFormat="1">
      <c r="A461" s="59"/>
      <c r="B461" s="52"/>
      <c r="C461" s="81"/>
      <c r="D461" s="82"/>
      <c r="E461" s="85"/>
      <c r="F461" s="85"/>
    </row>
    <row r="462" spans="1:171" s="90" customFormat="1" ht="51">
      <c r="A462" s="59">
        <v>10</v>
      </c>
      <c r="B462" s="52" t="s">
        <v>93</v>
      </c>
      <c r="C462" s="81" t="s">
        <v>2</v>
      </c>
      <c r="D462" s="82">
        <v>79</v>
      </c>
      <c r="E462" s="104"/>
      <c r="F462" s="85">
        <f>+D462*E462</f>
        <v>0</v>
      </c>
    </row>
    <row r="463" spans="1:171" s="90" customFormat="1">
      <c r="A463" s="59"/>
      <c r="B463" s="52"/>
      <c r="C463" s="81"/>
      <c r="D463" s="82"/>
      <c r="E463" s="85"/>
      <c r="F463" s="85"/>
    </row>
    <row r="464" spans="1:171" s="90" customFormat="1" ht="25.5">
      <c r="A464" s="59">
        <v>11</v>
      </c>
      <c r="B464" s="52" t="s">
        <v>94</v>
      </c>
      <c r="C464" s="81"/>
      <c r="D464" s="82"/>
      <c r="E464" s="85"/>
      <c r="F464" s="85"/>
    </row>
    <row r="465" spans="1:6" s="90" customFormat="1" ht="25.5">
      <c r="A465" s="74" t="s">
        <v>22</v>
      </c>
      <c r="B465" s="52" t="s">
        <v>118</v>
      </c>
      <c r="C465" s="81" t="s">
        <v>2</v>
      </c>
      <c r="D465" s="82">
        <v>79</v>
      </c>
      <c r="E465" s="104"/>
      <c r="F465" s="85">
        <f>+D465*E465</f>
        <v>0</v>
      </c>
    </row>
    <row r="466" spans="1:6" s="90" customFormat="1">
      <c r="A466" s="59"/>
      <c r="B466" s="52"/>
      <c r="C466" s="81"/>
      <c r="D466" s="82"/>
      <c r="E466" s="85"/>
      <c r="F466" s="85"/>
    </row>
    <row r="467" spans="1:6" s="72" customFormat="1">
      <c r="A467" s="59" t="s">
        <v>62</v>
      </c>
      <c r="B467" s="63" t="s">
        <v>14</v>
      </c>
      <c r="C467" s="81"/>
      <c r="D467" s="82"/>
      <c r="E467" s="85"/>
      <c r="F467" s="89">
        <f>SUM(F422:F466)</f>
        <v>0</v>
      </c>
    </row>
    <row r="468" spans="1:6" s="72" customFormat="1">
      <c r="A468" s="59"/>
      <c r="B468" s="52"/>
      <c r="C468" s="81"/>
      <c r="D468" s="82"/>
      <c r="E468" s="83"/>
      <c r="F468" s="83"/>
    </row>
    <row r="470" spans="1:6" s="72" customFormat="1">
      <c r="A470" s="59" t="s">
        <v>112</v>
      </c>
      <c r="B470" s="63" t="s">
        <v>121</v>
      </c>
      <c r="C470" s="81"/>
      <c r="D470" s="82"/>
      <c r="E470" s="83"/>
      <c r="F470" s="83"/>
    </row>
    <row r="471" spans="1:6" s="72" customFormat="1">
      <c r="A471" s="59"/>
      <c r="B471" s="63"/>
      <c r="C471" s="81"/>
      <c r="D471" s="82"/>
      <c r="E471" s="83"/>
      <c r="F471" s="83"/>
    </row>
    <row r="472" spans="1:6" s="72" customFormat="1" ht="25.5">
      <c r="A472" s="59">
        <v>1</v>
      </c>
      <c r="B472" s="52" t="s">
        <v>507</v>
      </c>
      <c r="C472" s="81" t="s">
        <v>2</v>
      </c>
      <c r="D472" s="82">
        <v>1</v>
      </c>
      <c r="E472" s="104"/>
      <c r="F472" s="85">
        <f>+D472*E472</f>
        <v>0</v>
      </c>
    </row>
    <row r="473" spans="1:6" s="72" customFormat="1">
      <c r="A473" s="59"/>
      <c r="B473" s="63"/>
      <c r="C473" s="81"/>
      <c r="D473" s="82"/>
      <c r="E473" s="83"/>
      <c r="F473" s="83"/>
    </row>
    <row r="474" spans="1:6" s="72" customFormat="1" ht="25.5">
      <c r="A474" s="59">
        <v>2</v>
      </c>
      <c r="B474" s="52" t="s">
        <v>360</v>
      </c>
      <c r="C474" s="81" t="s">
        <v>8</v>
      </c>
      <c r="D474" s="82">
        <v>295.8</v>
      </c>
      <c r="E474" s="104"/>
      <c r="F474" s="85">
        <f>+D474*E474</f>
        <v>0</v>
      </c>
    </row>
    <row r="475" spans="1:6" s="72" customFormat="1">
      <c r="A475" s="59"/>
      <c r="B475" s="63"/>
      <c r="C475" s="81"/>
      <c r="D475" s="82"/>
      <c r="E475" s="83"/>
      <c r="F475" s="83"/>
    </row>
    <row r="476" spans="1:6" s="72" customFormat="1" ht="25.5">
      <c r="A476" s="59">
        <v>3</v>
      </c>
      <c r="B476" s="52" t="s">
        <v>225</v>
      </c>
      <c r="C476" s="81" t="s">
        <v>8</v>
      </c>
      <c r="D476" s="82">
        <v>485.09999999999997</v>
      </c>
      <c r="E476" s="104"/>
      <c r="F476" s="85">
        <f>+D476*E476</f>
        <v>0</v>
      </c>
    </row>
    <row r="477" spans="1:6" s="72" customFormat="1">
      <c r="A477" s="59"/>
      <c r="B477" s="63"/>
      <c r="C477" s="81"/>
      <c r="D477" s="82"/>
      <c r="E477" s="83"/>
      <c r="F477" s="83"/>
    </row>
    <row r="478" spans="1:6" s="72" customFormat="1" ht="25.5">
      <c r="A478" s="59">
        <v>4</v>
      </c>
      <c r="B478" s="52" t="s">
        <v>508</v>
      </c>
      <c r="C478" s="81" t="s">
        <v>3</v>
      </c>
      <c r="D478" s="82">
        <v>255.78</v>
      </c>
      <c r="E478" s="104"/>
      <c r="F478" s="85">
        <f>+D478*E478</f>
        <v>0</v>
      </c>
    </row>
    <row r="479" spans="1:6" s="72" customFormat="1">
      <c r="A479" s="59"/>
      <c r="B479" s="63"/>
      <c r="C479" s="81"/>
      <c r="D479" s="82"/>
      <c r="E479" s="83"/>
      <c r="F479" s="83"/>
    </row>
    <row r="480" spans="1:6" s="72" customFormat="1" ht="51">
      <c r="A480" s="59">
        <v>5</v>
      </c>
      <c r="B480" s="52" t="s">
        <v>226</v>
      </c>
      <c r="C480" s="81" t="s">
        <v>13</v>
      </c>
      <c r="D480" s="82">
        <v>169.8</v>
      </c>
      <c r="E480" s="104"/>
      <c r="F480" s="85">
        <f>+D480*E480</f>
        <v>0</v>
      </c>
    </row>
    <row r="481" spans="1:6" s="72" customFormat="1">
      <c r="A481" s="59"/>
      <c r="B481" s="63"/>
      <c r="C481" s="81"/>
      <c r="D481" s="82"/>
      <c r="E481" s="83"/>
      <c r="F481" s="83"/>
    </row>
    <row r="482" spans="1:6" s="72" customFormat="1" ht="38.25">
      <c r="A482" s="59">
        <v>6</v>
      </c>
      <c r="B482" s="52" t="s">
        <v>361</v>
      </c>
      <c r="C482" s="81" t="s">
        <v>13</v>
      </c>
      <c r="D482" s="82">
        <v>180</v>
      </c>
      <c r="E482" s="104"/>
      <c r="F482" s="85">
        <f>+D482*E482</f>
        <v>0</v>
      </c>
    </row>
    <row r="483" spans="1:6" s="72" customFormat="1">
      <c r="A483" s="59"/>
      <c r="B483" s="63"/>
      <c r="C483" s="81"/>
      <c r="D483" s="82"/>
      <c r="E483" s="83"/>
      <c r="F483" s="83"/>
    </row>
    <row r="484" spans="1:6" s="72" customFormat="1" ht="38.25">
      <c r="A484" s="59">
        <v>7</v>
      </c>
      <c r="B484" s="52" t="s">
        <v>244</v>
      </c>
      <c r="C484" s="81" t="s">
        <v>8</v>
      </c>
      <c r="D484" s="82">
        <v>9.5</v>
      </c>
      <c r="E484" s="104"/>
      <c r="F484" s="85">
        <f>+D484*E484</f>
        <v>0</v>
      </c>
    </row>
    <row r="485" spans="1:6" s="72" customFormat="1">
      <c r="A485" s="59"/>
      <c r="B485" s="63"/>
      <c r="C485" s="81"/>
      <c r="D485" s="82"/>
      <c r="E485" s="83"/>
      <c r="F485" s="83"/>
    </row>
    <row r="486" spans="1:6" s="72" customFormat="1" ht="51">
      <c r="A486" s="59">
        <v>8</v>
      </c>
      <c r="B486" s="52" t="s">
        <v>509</v>
      </c>
      <c r="C486" s="81" t="s">
        <v>8</v>
      </c>
      <c r="D486" s="82">
        <v>95.7</v>
      </c>
      <c r="E486" s="104"/>
      <c r="F486" s="85">
        <f>+D486*E486</f>
        <v>0</v>
      </c>
    </row>
    <row r="487" spans="1:6" s="72" customFormat="1">
      <c r="A487" s="59"/>
      <c r="B487" s="63"/>
      <c r="C487" s="81"/>
      <c r="D487" s="82"/>
      <c r="E487" s="83"/>
      <c r="F487" s="83"/>
    </row>
    <row r="488" spans="1:6" s="72" customFormat="1" ht="38.25">
      <c r="A488" s="59">
        <v>9</v>
      </c>
      <c r="B488" s="52" t="s">
        <v>491</v>
      </c>
      <c r="C488" s="81" t="s">
        <v>8</v>
      </c>
      <c r="D488" s="82">
        <v>72</v>
      </c>
      <c r="E488" s="104"/>
      <c r="F488" s="85">
        <f>+D488*E488</f>
        <v>0</v>
      </c>
    </row>
    <row r="489" spans="1:6" s="72" customFormat="1">
      <c r="A489" s="59"/>
      <c r="B489" s="63"/>
      <c r="C489" s="81"/>
      <c r="D489" s="82"/>
      <c r="E489" s="83"/>
      <c r="F489" s="83"/>
    </row>
    <row r="490" spans="1:6" s="72" customFormat="1" ht="51">
      <c r="A490" s="59">
        <v>10</v>
      </c>
      <c r="B490" s="52" t="s">
        <v>362</v>
      </c>
      <c r="C490" s="81" t="s">
        <v>3</v>
      </c>
      <c r="D490" s="82">
        <v>540</v>
      </c>
      <c r="E490" s="104"/>
      <c r="F490" s="85">
        <f>+D490*E490</f>
        <v>0</v>
      </c>
    </row>
    <row r="491" spans="1:6" s="72" customFormat="1">
      <c r="A491" s="59"/>
      <c r="B491" s="63"/>
      <c r="C491" s="81"/>
      <c r="D491" s="82"/>
      <c r="E491" s="83"/>
      <c r="F491" s="83"/>
    </row>
    <row r="492" spans="1:6" s="72" customFormat="1">
      <c r="A492" s="59">
        <v>11</v>
      </c>
      <c r="B492" s="52" t="s">
        <v>227</v>
      </c>
      <c r="C492" s="81" t="s">
        <v>8</v>
      </c>
      <c r="D492" s="82">
        <v>104.94</v>
      </c>
      <c r="E492" s="104"/>
      <c r="F492" s="85">
        <f>+D492*E492</f>
        <v>0</v>
      </c>
    </row>
    <row r="493" spans="1:6" s="72" customFormat="1">
      <c r="A493" s="59"/>
      <c r="B493" s="63"/>
      <c r="C493" s="81"/>
      <c r="D493" s="82"/>
      <c r="E493" s="83"/>
      <c r="F493" s="83"/>
    </row>
    <row r="494" spans="1:6" s="72" customFormat="1" ht="25.5">
      <c r="A494" s="59">
        <v>12</v>
      </c>
      <c r="B494" s="52" t="s">
        <v>500</v>
      </c>
      <c r="C494" s="81" t="s">
        <v>13</v>
      </c>
      <c r="D494" s="82">
        <v>169.8</v>
      </c>
      <c r="E494" s="104"/>
      <c r="F494" s="85">
        <f>+D494*E494</f>
        <v>0</v>
      </c>
    </row>
    <row r="495" spans="1:6" s="72" customFormat="1">
      <c r="A495" s="59"/>
      <c r="B495" s="63"/>
      <c r="C495" s="81"/>
      <c r="D495" s="82"/>
      <c r="E495" s="83"/>
      <c r="F495" s="83"/>
    </row>
    <row r="496" spans="1:6" s="72" customFormat="1" ht="114.75">
      <c r="A496" s="59">
        <v>13</v>
      </c>
      <c r="B496" s="52" t="s">
        <v>501</v>
      </c>
      <c r="C496" s="81" t="s">
        <v>2</v>
      </c>
      <c r="D496" s="82">
        <v>4</v>
      </c>
      <c r="E496" s="104"/>
      <c r="F496" s="85">
        <f>+D496*E496</f>
        <v>0</v>
      </c>
    </row>
    <row r="497" spans="1:6" s="72" customFormat="1">
      <c r="A497" s="59"/>
      <c r="B497" s="63"/>
      <c r="C497" s="81"/>
      <c r="D497" s="82"/>
      <c r="E497" s="83"/>
      <c r="F497" s="83"/>
    </row>
    <row r="498" spans="1:6" s="72" customFormat="1" ht="114.75">
      <c r="A498" s="59">
        <v>14</v>
      </c>
      <c r="B498" s="52" t="s">
        <v>502</v>
      </c>
      <c r="C498" s="81" t="s">
        <v>2</v>
      </c>
      <c r="D498" s="82">
        <v>4</v>
      </c>
      <c r="E498" s="104"/>
      <c r="F498" s="85">
        <f>+D498*E498</f>
        <v>0</v>
      </c>
    </row>
    <row r="499" spans="1:6" s="72" customFormat="1">
      <c r="A499" s="59"/>
      <c r="B499" s="63"/>
      <c r="C499" s="81"/>
      <c r="D499" s="82"/>
      <c r="E499" s="83"/>
      <c r="F499" s="83"/>
    </row>
    <row r="500" spans="1:6" s="72" customFormat="1" ht="114.75">
      <c r="A500" s="59">
        <v>15</v>
      </c>
      <c r="B500" s="52" t="s">
        <v>503</v>
      </c>
      <c r="C500" s="81" t="s">
        <v>2</v>
      </c>
      <c r="D500" s="82">
        <v>4</v>
      </c>
      <c r="E500" s="104"/>
      <c r="F500" s="85">
        <f>+D500*E500</f>
        <v>0</v>
      </c>
    </row>
    <row r="501" spans="1:6" s="72" customFormat="1">
      <c r="A501" s="59"/>
      <c r="B501" s="52"/>
      <c r="C501" s="81"/>
      <c r="D501" s="82"/>
      <c r="E501" s="28"/>
      <c r="F501" s="85"/>
    </row>
    <row r="502" spans="1:6" s="72" customFormat="1">
      <c r="A502" s="59">
        <v>16</v>
      </c>
      <c r="B502" s="52" t="s">
        <v>490</v>
      </c>
      <c r="C502" s="81" t="s">
        <v>2</v>
      </c>
      <c r="D502" s="82">
        <v>12</v>
      </c>
      <c r="E502" s="258"/>
      <c r="F502" s="85">
        <f>+D502*E502</f>
        <v>0</v>
      </c>
    </row>
    <row r="503" spans="1:6" s="72" customFormat="1">
      <c r="A503" s="59"/>
      <c r="B503" s="52"/>
      <c r="C503" s="81"/>
      <c r="D503" s="82"/>
      <c r="E503" s="28"/>
      <c r="F503" s="85"/>
    </row>
    <row r="504" spans="1:6" s="72" customFormat="1" ht="51">
      <c r="A504" s="59">
        <v>17</v>
      </c>
      <c r="B504" s="52" t="s">
        <v>494</v>
      </c>
      <c r="C504" s="81" t="s">
        <v>2</v>
      </c>
      <c r="D504" s="82">
        <v>4</v>
      </c>
      <c r="E504" s="104"/>
      <c r="F504" s="85">
        <f>+D504*E504</f>
        <v>0</v>
      </c>
    </row>
    <row r="505" spans="1:6" s="72" customFormat="1">
      <c r="A505" s="59"/>
      <c r="B505" s="52"/>
      <c r="C505" s="81"/>
      <c r="D505" s="82"/>
      <c r="E505" s="28"/>
      <c r="F505" s="85"/>
    </row>
    <row r="506" spans="1:6" s="72" customFormat="1" ht="76.5">
      <c r="A506" s="59">
        <v>18</v>
      </c>
      <c r="B506" s="52" t="s">
        <v>228</v>
      </c>
      <c r="C506" s="81"/>
      <c r="D506" s="82"/>
      <c r="E506" s="28"/>
      <c r="F506" s="85"/>
    </row>
    <row r="507" spans="1:6" s="90" customFormat="1">
      <c r="A507" s="74" t="s">
        <v>22</v>
      </c>
      <c r="B507" s="52" t="s">
        <v>229</v>
      </c>
      <c r="C507" s="81" t="s">
        <v>2</v>
      </c>
      <c r="D507" s="82">
        <v>8</v>
      </c>
      <c r="E507" s="104"/>
      <c r="F507" s="85">
        <f t="shared" ref="F507:F516" si="6">+D507*E507</f>
        <v>0</v>
      </c>
    </row>
    <row r="508" spans="1:6" s="90" customFormat="1">
      <c r="A508" s="74" t="s">
        <v>22</v>
      </c>
      <c r="B508" s="52" t="s">
        <v>230</v>
      </c>
      <c r="C508" s="81" t="s">
        <v>2</v>
      </c>
      <c r="D508" s="82">
        <v>12</v>
      </c>
      <c r="E508" s="104"/>
      <c r="F508" s="85">
        <f t="shared" si="6"/>
        <v>0</v>
      </c>
    </row>
    <row r="509" spans="1:6" s="90" customFormat="1">
      <c r="A509" s="74" t="s">
        <v>22</v>
      </c>
      <c r="B509" s="52" t="s">
        <v>231</v>
      </c>
      <c r="C509" s="81" t="s">
        <v>2</v>
      </c>
      <c r="D509" s="82">
        <v>16</v>
      </c>
      <c r="E509" s="104"/>
      <c r="F509" s="85">
        <f t="shared" si="6"/>
        <v>0</v>
      </c>
    </row>
    <row r="510" spans="1:6" s="90" customFormat="1">
      <c r="A510" s="74" t="s">
        <v>22</v>
      </c>
      <c r="B510" s="52" t="s">
        <v>232</v>
      </c>
      <c r="C510" s="81" t="s">
        <v>2</v>
      </c>
      <c r="D510" s="82">
        <v>16</v>
      </c>
      <c r="E510" s="104"/>
      <c r="F510" s="85">
        <f t="shared" si="6"/>
        <v>0</v>
      </c>
    </row>
    <row r="511" spans="1:6" s="90" customFormat="1">
      <c r="A511" s="74" t="s">
        <v>22</v>
      </c>
      <c r="B511" s="52" t="s">
        <v>233</v>
      </c>
      <c r="C511" s="81" t="s">
        <v>2</v>
      </c>
      <c r="D511" s="82">
        <v>16</v>
      </c>
      <c r="E511" s="104"/>
      <c r="F511" s="85">
        <f t="shared" si="6"/>
        <v>0</v>
      </c>
    </row>
    <row r="512" spans="1:6" s="90" customFormat="1">
      <c r="A512" s="74" t="s">
        <v>22</v>
      </c>
      <c r="B512" s="52" t="s">
        <v>234</v>
      </c>
      <c r="C512" s="81" t="s">
        <v>2</v>
      </c>
      <c r="D512" s="82">
        <v>16</v>
      </c>
      <c r="E512" s="104"/>
      <c r="F512" s="85">
        <f t="shared" si="6"/>
        <v>0</v>
      </c>
    </row>
    <row r="513" spans="1:6" s="90" customFormat="1">
      <c r="A513" s="74" t="s">
        <v>22</v>
      </c>
      <c r="B513" s="52" t="s">
        <v>235</v>
      </c>
      <c r="C513" s="81" t="s">
        <v>2</v>
      </c>
      <c r="D513" s="82">
        <v>16</v>
      </c>
      <c r="E513" s="104"/>
      <c r="F513" s="85">
        <f t="shared" si="6"/>
        <v>0</v>
      </c>
    </row>
    <row r="514" spans="1:6" s="90" customFormat="1">
      <c r="A514" s="74" t="s">
        <v>22</v>
      </c>
      <c r="B514" s="52" t="s">
        <v>236</v>
      </c>
      <c r="C514" s="81" t="s">
        <v>2</v>
      </c>
      <c r="D514" s="82">
        <v>16</v>
      </c>
      <c r="E514" s="104"/>
      <c r="F514" s="85">
        <f t="shared" si="6"/>
        <v>0</v>
      </c>
    </row>
    <row r="515" spans="1:6" s="90" customFormat="1">
      <c r="A515" s="74" t="s">
        <v>22</v>
      </c>
      <c r="B515" s="52" t="s">
        <v>237</v>
      </c>
      <c r="C515" s="81" t="s">
        <v>2</v>
      </c>
      <c r="D515" s="82">
        <v>16</v>
      </c>
      <c r="E515" s="104"/>
      <c r="F515" s="85">
        <f t="shared" si="6"/>
        <v>0</v>
      </c>
    </row>
    <row r="516" spans="1:6" s="90" customFormat="1">
      <c r="A516" s="74" t="s">
        <v>22</v>
      </c>
      <c r="B516" s="52" t="s">
        <v>238</v>
      </c>
      <c r="C516" s="81" t="s">
        <v>2</v>
      </c>
      <c r="D516" s="82">
        <v>16</v>
      </c>
      <c r="E516" s="104"/>
      <c r="F516" s="85">
        <f t="shared" si="6"/>
        <v>0</v>
      </c>
    </row>
    <row r="517" spans="1:6" s="72" customFormat="1">
      <c r="A517" s="59"/>
      <c r="B517" s="52"/>
      <c r="C517" s="81"/>
      <c r="D517" s="82"/>
      <c r="E517" s="28"/>
      <c r="F517" s="85"/>
    </row>
    <row r="518" spans="1:6" s="72" customFormat="1" ht="63.75">
      <c r="A518" s="59">
        <v>19</v>
      </c>
      <c r="B518" s="52" t="s">
        <v>239</v>
      </c>
      <c r="C518" s="81" t="s">
        <v>2</v>
      </c>
      <c r="D518" s="82">
        <v>12</v>
      </c>
      <c r="E518" s="104"/>
      <c r="F518" s="85">
        <f>+D518*E518</f>
        <v>0</v>
      </c>
    </row>
    <row r="519" spans="1:6" s="72" customFormat="1">
      <c r="A519" s="59"/>
      <c r="B519" s="52"/>
      <c r="C519" s="81"/>
      <c r="D519" s="82"/>
      <c r="E519" s="28"/>
      <c r="F519" s="85"/>
    </row>
    <row r="520" spans="1:6" s="72" customFormat="1" ht="76.5">
      <c r="A520" s="59">
        <v>20</v>
      </c>
      <c r="B520" s="52" t="s">
        <v>241</v>
      </c>
      <c r="C520" s="81" t="s">
        <v>2</v>
      </c>
      <c r="D520" s="82">
        <v>16</v>
      </c>
      <c r="E520" s="104"/>
      <c r="F520" s="85">
        <f>+D520*E520</f>
        <v>0</v>
      </c>
    </row>
    <row r="521" spans="1:6" s="72" customFormat="1">
      <c r="A521" s="59"/>
      <c r="B521" s="52"/>
      <c r="C521" s="81"/>
      <c r="D521" s="82"/>
      <c r="E521" s="28"/>
      <c r="F521" s="85"/>
    </row>
    <row r="522" spans="1:6" s="72" customFormat="1" ht="51">
      <c r="A522" s="59">
        <v>21</v>
      </c>
      <c r="B522" s="52" t="s">
        <v>240</v>
      </c>
      <c r="C522" s="81" t="s">
        <v>2</v>
      </c>
      <c r="D522" s="82">
        <v>16</v>
      </c>
      <c r="E522" s="104"/>
      <c r="F522" s="85">
        <f>+D522*E522</f>
        <v>0</v>
      </c>
    </row>
    <row r="523" spans="1:6" s="72" customFormat="1">
      <c r="A523" s="59"/>
      <c r="B523" s="52"/>
      <c r="C523" s="81"/>
      <c r="D523" s="82"/>
      <c r="E523" s="28"/>
      <c r="F523" s="85"/>
    </row>
    <row r="524" spans="1:6" s="72" customFormat="1" ht="63.75">
      <c r="A524" s="59">
        <v>22</v>
      </c>
      <c r="B524" s="52" t="s">
        <v>318</v>
      </c>
      <c r="C524" s="81"/>
      <c r="D524" s="82"/>
      <c r="E524" s="28"/>
      <c r="F524" s="85"/>
    </row>
    <row r="525" spans="1:6" s="90" customFormat="1">
      <c r="A525" s="74" t="s">
        <v>22</v>
      </c>
      <c r="B525" s="52" t="s">
        <v>242</v>
      </c>
      <c r="C525" s="81" t="s">
        <v>2</v>
      </c>
      <c r="D525" s="82">
        <v>28</v>
      </c>
      <c r="E525" s="104"/>
      <c r="F525" s="85">
        <f>+D525*E525</f>
        <v>0</v>
      </c>
    </row>
    <row r="526" spans="1:6" s="90" customFormat="1">
      <c r="A526" s="74" t="s">
        <v>22</v>
      </c>
      <c r="B526" s="52" t="s">
        <v>243</v>
      </c>
      <c r="C526" s="81" t="s">
        <v>2</v>
      </c>
      <c r="D526" s="82">
        <v>148</v>
      </c>
      <c r="E526" s="104"/>
      <c r="F526" s="85">
        <f>+D526*E526</f>
        <v>0</v>
      </c>
    </row>
    <row r="527" spans="1:6" s="72" customFormat="1">
      <c r="A527" s="59"/>
      <c r="B527" s="52"/>
      <c r="C527" s="81"/>
      <c r="D527" s="82"/>
      <c r="E527" s="28"/>
      <c r="F527" s="85"/>
    </row>
    <row r="528" spans="1:6" s="72" customFormat="1" ht="63.75">
      <c r="A528" s="59">
        <v>23</v>
      </c>
      <c r="B528" s="52" t="s">
        <v>495</v>
      </c>
      <c r="C528" s="81" t="s">
        <v>2</v>
      </c>
      <c r="D528" s="82">
        <v>3</v>
      </c>
      <c r="E528" s="104"/>
      <c r="F528" s="85">
        <f>+D528*E528</f>
        <v>0</v>
      </c>
    </row>
    <row r="529" spans="1:6" s="72" customFormat="1">
      <c r="A529" s="59"/>
      <c r="B529" s="52"/>
      <c r="C529" s="81"/>
      <c r="D529" s="82"/>
      <c r="E529" s="28"/>
      <c r="F529" s="85"/>
    </row>
    <row r="530" spans="1:6" s="72" customFormat="1" ht="38.25">
      <c r="A530" s="59">
        <v>24</v>
      </c>
      <c r="B530" s="52" t="s">
        <v>492</v>
      </c>
      <c r="C530" s="81" t="s">
        <v>2</v>
      </c>
      <c r="D530" s="82">
        <v>3</v>
      </c>
      <c r="E530" s="104"/>
      <c r="F530" s="85">
        <f>+D530*E530</f>
        <v>0</v>
      </c>
    </row>
    <row r="531" spans="1:6" s="90" customFormat="1">
      <c r="A531" s="59"/>
      <c r="B531" s="52"/>
      <c r="C531" s="81"/>
      <c r="D531" s="82"/>
      <c r="E531" s="85"/>
      <c r="F531" s="85"/>
    </row>
    <row r="532" spans="1:6" s="72" customFormat="1">
      <c r="A532" s="59" t="s">
        <v>112</v>
      </c>
      <c r="B532" s="63" t="s">
        <v>122</v>
      </c>
      <c r="C532" s="81"/>
      <c r="D532" s="82"/>
      <c r="E532" s="85"/>
      <c r="F532" s="89">
        <f>SUM(F470:F531)</f>
        <v>0</v>
      </c>
    </row>
    <row r="533" spans="1:6" s="90" customFormat="1">
      <c r="A533" s="59"/>
      <c r="B533" s="52"/>
      <c r="C533" s="81"/>
      <c r="D533" s="82"/>
      <c r="E533" s="85"/>
      <c r="F533" s="85"/>
    </row>
    <row r="534" spans="1:6" s="90" customFormat="1">
      <c r="A534" s="59"/>
      <c r="B534" s="52"/>
      <c r="C534" s="81"/>
      <c r="D534" s="82"/>
      <c r="E534" s="85"/>
      <c r="F534" s="85"/>
    </row>
    <row r="535" spans="1:6">
      <c r="A535" s="59" t="s">
        <v>123</v>
      </c>
      <c r="B535" s="63" t="s">
        <v>319</v>
      </c>
    </row>
    <row r="536" spans="1:6" s="90" customFormat="1">
      <c r="A536" s="59"/>
      <c r="B536" s="52"/>
      <c r="C536" s="81"/>
      <c r="D536" s="82"/>
      <c r="E536" s="85"/>
      <c r="F536" s="85"/>
    </row>
    <row r="537" spans="1:6" s="72" customFormat="1">
      <c r="A537" s="59">
        <v>1</v>
      </c>
      <c r="B537" s="52" t="s">
        <v>245</v>
      </c>
      <c r="C537" s="81" t="s">
        <v>246</v>
      </c>
      <c r="D537" s="82">
        <v>80</v>
      </c>
      <c r="E537" s="104"/>
      <c r="F537" s="85">
        <f>+D537*E537</f>
        <v>0</v>
      </c>
    </row>
    <row r="538" spans="1:6" s="90" customFormat="1">
      <c r="A538" s="59"/>
      <c r="B538" s="52"/>
      <c r="C538" s="81"/>
      <c r="D538" s="82"/>
      <c r="E538" s="85"/>
      <c r="F538" s="85"/>
    </row>
    <row r="539" spans="1:6" s="72" customFormat="1" ht="25.5">
      <c r="A539" s="59">
        <v>2</v>
      </c>
      <c r="B539" s="52" t="s">
        <v>247</v>
      </c>
      <c r="C539" s="81" t="s">
        <v>246</v>
      </c>
      <c r="D539" s="82">
        <v>15</v>
      </c>
      <c r="E539" s="104"/>
      <c r="F539" s="85">
        <f>+D539*E539</f>
        <v>0</v>
      </c>
    </row>
    <row r="540" spans="1:6" s="90" customFormat="1">
      <c r="A540" s="59"/>
      <c r="B540" s="52"/>
      <c r="C540" s="81"/>
      <c r="D540" s="82"/>
      <c r="E540" s="85"/>
      <c r="F540" s="85"/>
    </row>
    <row r="541" spans="1:6" s="72" customFormat="1">
      <c r="A541" s="59">
        <v>3</v>
      </c>
      <c r="B541" s="52" t="s">
        <v>249</v>
      </c>
      <c r="C541" s="81" t="s">
        <v>246</v>
      </c>
      <c r="D541" s="82">
        <v>15</v>
      </c>
      <c r="E541" s="104"/>
      <c r="F541" s="85">
        <f>+D541*E541</f>
        <v>0</v>
      </c>
    </row>
    <row r="542" spans="1:6" s="90" customFormat="1">
      <c r="A542" s="59"/>
      <c r="B542" s="52"/>
      <c r="C542" s="81"/>
      <c r="D542" s="82"/>
      <c r="E542" s="85"/>
      <c r="F542" s="85"/>
    </row>
    <row r="543" spans="1:6" s="72" customFormat="1">
      <c r="A543" s="59">
        <v>4</v>
      </c>
      <c r="B543" s="52" t="s">
        <v>248</v>
      </c>
      <c r="C543" s="81" t="s">
        <v>2</v>
      </c>
      <c r="D543" s="82">
        <v>1</v>
      </c>
      <c r="E543" s="104"/>
      <c r="F543" s="85">
        <f>+D543*E543</f>
        <v>0</v>
      </c>
    </row>
    <row r="544" spans="1:6" s="90" customFormat="1">
      <c r="A544" s="59"/>
      <c r="B544" s="52"/>
      <c r="C544" s="81"/>
      <c r="D544" s="82"/>
      <c r="E544" s="85"/>
      <c r="F544" s="85"/>
    </row>
    <row r="545" spans="1:6">
      <c r="A545" s="59" t="s">
        <v>123</v>
      </c>
      <c r="B545" s="63" t="s">
        <v>320</v>
      </c>
      <c r="F545" s="89">
        <f>SUM(F535:F544)</f>
        <v>0</v>
      </c>
    </row>
    <row r="546" spans="1:6" s="90" customFormat="1">
      <c r="A546" s="59"/>
      <c r="B546" s="52"/>
      <c r="C546" s="81"/>
      <c r="D546" s="82"/>
      <c r="E546" s="85"/>
      <c r="F546" s="85"/>
    </row>
    <row r="547" spans="1:6" s="90" customFormat="1">
      <c r="A547" s="59"/>
      <c r="B547" s="52"/>
      <c r="C547" s="81"/>
      <c r="D547" s="82"/>
      <c r="E547" s="85"/>
      <c r="F547" s="85"/>
    </row>
    <row r="548" spans="1:6" s="90" customFormat="1">
      <c r="A548" s="59"/>
      <c r="B548" s="52"/>
      <c r="C548" s="81"/>
      <c r="D548" s="82"/>
      <c r="E548" s="85"/>
      <c r="F548" s="85"/>
    </row>
    <row r="549" spans="1:6" s="90" customFormat="1">
      <c r="A549" s="59"/>
      <c r="B549" s="52"/>
      <c r="C549" s="81"/>
      <c r="D549" s="82"/>
      <c r="E549" s="85"/>
      <c r="F549" s="85"/>
    </row>
    <row r="550" spans="1:6" s="90" customFormat="1">
      <c r="A550" s="59"/>
      <c r="B550" s="52"/>
      <c r="C550" s="81"/>
      <c r="D550" s="82"/>
      <c r="E550" s="85"/>
      <c r="F550" s="85"/>
    </row>
    <row r="551" spans="1:6" s="90" customFormat="1">
      <c r="A551" s="59"/>
      <c r="B551" s="52"/>
      <c r="C551" s="81"/>
      <c r="D551" s="82"/>
      <c r="E551" s="85"/>
      <c r="F551" s="85"/>
    </row>
    <row r="552" spans="1:6" s="90" customFormat="1">
      <c r="A552" s="59"/>
      <c r="B552" s="52"/>
      <c r="C552" s="81"/>
      <c r="D552" s="82"/>
      <c r="E552" s="85"/>
      <c r="F552" s="85"/>
    </row>
    <row r="553" spans="1:6" s="90" customFormat="1">
      <c r="A553" s="59"/>
      <c r="B553" s="52"/>
      <c r="C553" s="81"/>
      <c r="D553" s="82"/>
      <c r="E553" s="85"/>
      <c r="F553" s="85"/>
    </row>
    <row r="554" spans="1:6" s="90" customFormat="1">
      <c r="A554" s="59"/>
      <c r="B554" s="52"/>
      <c r="C554" s="81"/>
      <c r="D554" s="82"/>
      <c r="E554" s="85"/>
      <c r="F554" s="85"/>
    </row>
    <row r="555" spans="1:6" s="90" customFormat="1">
      <c r="A555" s="59"/>
      <c r="B555" s="52"/>
      <c r="C555" s="81"/>
      <c r="D555" s="82"/>
      <c r="E555" s="85"/>
      <c r="F555" s="85"/>
    </row>
    <row r="556" spans="1:6" s="90" customFormat="1">
      <c r="A556" s="59"/>
      <c r="B556" s="52"/>
      <c r="C556" s="81"/>
      <c r="D556" s="82"/>
      <c r="E556" s="85"/>
      <c r="F556" s="85"/>
    </row>
    <row r="557" spans="1:6" s="90" customFormat="1">
      <c r="A557" s="59"/>
      <c r="B557" s="52"/>
      <c r="C557" s="81"/>
      <c r="D557" s="82"/>
      <c r="E557" s="85"/>
      <c r="F557" s="85"/>
    </row>
    <row r="558" spans="1:6" s="90" customFormat="1">
      <c r="A558" s="59"/>
      <c r="B558" s="52"/>
      <c r="C558" s="81"/>
      <c r="D558" s="82"/>
      <c r="E558" s="85"/>
      <c r="F558" s="85"/>
    </row>
    <row r="559" spans="1:6" s="90" customFormat="1">
      <c r="A559" s="59"/>
      <c r="B559" s="52"/>
      <c r="C559" s="81"/>
      <c r="D559" s="82"/>
      <c r="E559" s="85"/>
      <c r="F559" s="85"/>
    </row>
    <row r="560" spans="1:6" s="90" customFormat="1">
      <c r="A560" s="59"/>
      <c r="B560" s="52"/>
      <c r="C560" s="81"/>
      <c r="D560" s="82"/>
      <c r="E560" s="85"/>
      <c r="F560" s="85"/>
    </row>
  </sheetData>
  <sheetProtection password="CCBE" sheet="1" objects="1" scenarios="1"/>
  <mergeCells count="43">
    <mergeCell ref="B58:F58"/>
    <mergeCell ref="B48:F48"/>
    <mergeCell ref="B49:F49"/>
    <mergeCell ref="B50:F50"/>
    <mergeCell ref="B51:F51"/>
    <mergeCell ref="B52:F52"/>
    <mergeCell ref="B53:F53"/>
    <mergeCell ref="B54:F54"/>
    <mergeCell ref="B55:F55"/>
    <mergeCell ref="B56:F56"/>
    <mergeCell ref="B57:F57"/>
    <mergeCell ref="B89:F89"/>
    <mergeCell ref="B59:F59"/>
    <mergeCell ref="B60:F60"/>
    <mergeCell ref="B61:F61"/>
    <mergeCell ref="B62:F62"/>
    <mergeCell ref="B63:F63"/>
    <mergeCell ref="B64:F64"/>
    <mergeCell ref="B84:F84"/>
    <mergeCell ref="B85:F85"/>
    <mergeCell ref="B86:F86"/>
    <mergeCell ref="B87:F87"/>
    <mergeCell ref="B88:F88"/>
    <mergeCell ref="B340:F340"/>
    <mergeCell ref="B90:F90"/>
    <mergeCell ref="B91:F91"/>
    <mergeCell ref="B169:F169"/>
    <mergeCell ref="B170:F170"/>
    <mergeCell ref="B171:F171"/>
    <mergeCell ref="B172:F172"/>
    <mergeCell ref="B194:F194"/>
    <mergeCell ref="B195:F195"/>
    <mergeCell ref="B196:F196"/>
    <mergeCell ref="B197:F197"/>
    <mergeCell ref="B307:F307"/>
    <mergeCell ref="B427:F427"/>
    <mergeCell ref="B428:F428"/>
    <mergeCell ref="B341:F341"/>
    <mergeCell ref="B406:F406"/>
    <mergeCell ref="B407:F407"/>
    <mergeCell ref="B408:F408"/>
    <mergeCell ref="B425:F425"/>
    <mergeCell ref="B426:F426"/>
  </mergeCells>
  <conditionalFormatting sqref="A360:B360">
    <cfRule type="expression" dxfId="41" priority="28">
      <formula>+CELL("unprotect",A360)=0</formula>
    </cfRule>
    <cfRule type="expression" dxfId="40" priority="29">
      <formula>"CELL(""unprotect"";A1)=0"</formula>
    </cfRule>
    <cfRule type="expression" dxfId="39" priority="30">
      <formula>"CELL(""protect"",A1)=0"</formula>
    </cfRule>
  </conditionalFormatting>
  <conditionalFormatting sqref="A358:D363">
    <cfRule type="expression" dxfId="38" priority="34">
      <formula>+CELL("unprotect",A358)=0</formula>
    </cfRule>
    <cfRule type="expression" dxfId="37" priority="35">
      <formula>"CELL(""unprotect"";A1)=0"</formula>
    </cfRule>
    <cfRule type="expression" dxfId="36" priority="36">
      <formula>"CELL(""protect"",A1)=0"</formula>
    </cfRule>
  </conditionalFormatting>
  <conditionalFormatting sqref="A357:XFD357 F358:XFD363 A365:B365 G365:XFD370">
    <cfRule type="expression" dxfId="35" priority="19">
      <formula>+CELL("unprotect",A357)=0</formula>
    </cfRule>
    <cfRule type="expression" dxfId="34" priority="20">
      <formula>"CELL(""unprotect"";A1)=0"</formula>
    </cfRule>
    <cfRule type="expression" dxfId="33" priority="21">
      <formula>"CELL(""protect"",A1)=0"</formula>
    </cfRule>
  </conditionalFormatting>
  <conditionalFormatting sqref="B374 B376">
    <cfRule type="expression" dxfId="32" priority="25">
      <formula>+CELL("unprotect",B374)=0</formula>
    </cfRule>
    <cfRule type="expression" dxfId="31" priority="26">
      <formula>"CELL(""unprotect"";A1)=0"</formula>
    </cfRule>
    <cfRule type="expression" dxfId="30" priority="27">
      <formula>"CELL(""protect"",A1)=0"</formula>
    </cfRule>
  </conditionalFormatting>
  <conditionalFormatting sqref="B389">
    <cfRule type="expression" dxfId="29" priority="4">
      <formula>+CELL("unprotect",B389)=0</formula>
    </cfRule>
    <cfRule type="expression" dxfId="28" priority="5">
      <formula>"CELL(""unprotect"";A1)=0"</formula>
    </cfRule>
    <cfRule type="expression" dxfId="27" priority="6">
      <formula>"CELL(""protect"",A1)=0"</formula>
    </cfRule>
  </conditionalFormatting>
  <conditionalFormatting sqref="B398">
    <cfRule type="expression" dxfId="26" priority="22">
      <formula>+CELL("unprotect",B398)=0</formula>
    </cfRule>
    <cfRule type="expression" dxfId="25" priority="23">
      <formula>"CELL(""unprotect"";A1)=0"</formula>
    </cfRule>
    <cfRule type="expression" dxfId="24" priority="24">
      <formula>"CELL(""protect"",A1)=0"</formula>
    </cfRule>
  </conditionalFormatting>
  <conditionalFormatting sqref="B366:D370">
    <cfRule type="expression" dxfId="23" priority="1">
      <formula>+CELL("unprotect",B366)=0</formula>
    </cfRule>
    <cfRule type="expression" dxfId="22" priority="2">
      <formula>"CELL(""unprotect"";A1)=0"</formula>
    </cfRule>
    <cfRule type="expression" dxfId="21" priority="3">
      <formula>"CELL(""protect"",A1)=0"</formula>
    </cfRule>
  </conditionalFormatting>
  <conditionalFormatting sqref="D372 F372">
    <cfRule type="expression" dxfId="20" priority="10">
      <formula>+CELL("unprotect",D372)=0</formula>
    </cfRule>
    <cfRule type="expression" dxfId="19" priority="11">
      <formula>"CELL(""unprotect"";A1)=0"</formula>
    </cfRule>
    <cfRule type="expression" dxfId="18" priority="12">
      <formula>"CELL(""protect"",A1)=0"</formula>
    </cfRule>
  </conditionalFormatting>
  <conditionalFormatting sqref="D374 F374">
    <cfRule type="expression" dxfId="17" priority="7">
      <formula>+CELL("unprotect",D374)=0</formula>
    </cfRule>
    <cfRule type="expression" dxfId="16" priority="8">
      <formula>"CELL(""unprotect"";A1)=0"</formula>
    </cfRule>
    <cfRule type="expression" dxfId="15" priority="9">
      <formula>"CELL(""protect"",A1)=0"</formula>
    </cfRule>
  </conditionalFormatting>
  <conditionalFormatting sqref="F366:F370">
    <cfRule type="expression" dxfId="14" priority="13">
      <formula>+CELL("unprotect",F366)=0</formula>
    </cfRule>
    <cfRule type="expression" dxfId="13" priority="14">
      <formula>"CELL(""unprotect"";A1)=0"</formula>
    </cfRule>
    <cfRule type="expression" dxfId="12" priority="15">
      <formula>"CELL(""protect"",A1)=0"</formula>
    </cfRule>
  </conditionalFormatting>
  <pageMargins left="0.98425196850393704" right="0.98425196850393704" top="0.98425196850393704" bottom="0.98425196850393704" header="0.59055118110236227" footer="0.59055118110236227"/>
  <pageSetup paperSize="9" scale="91" fitToHeight="0" orientation="portrait" r:id="rId1"/>
  <headerFooter alignWithMargins="0">
    <oddHeader>&amp;R&amp;"Arial Narrow,Navadno"&amp;9Gradnja športnega parka Savsko naselje v Ljubljani / vzdrževalna dela / PZI / 10 Načrt s področja krajinske arhitekture</oddHeader>
    <oddFooter>&amp;R&amp;"Arial Narrow,Navadno"&amp;9&amp;P/&amp;N</oddFooter>
  </headerFooter>
  <rowBreaks count="2" manualBreakCount="2">
    <brk id="46" max="5" man="1"/>
    <brk id="6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79998168889431442"/>
  </sheetPr>
  <dimension ref="A1:K137"/>
  <sheetViews>
    <sheetView view="pageBreakPreview" topLeftCell="A100" zoomScaleNormal="100" zoomScaleSheetLayoutView="100" workbookViewId="0">
      <selection activeCell="G124" sqref="G124"/>
    </sheetView>
  </sheetViews>
  <sheetFormatPr defaultColWidth="9.125" defaultRowHeight="12.75"/>
  <cols>
    <col min="1" max="1" width="5.375" style="123" customWidth="1"/>
    <col min="2" max="2" width="44" style="161" customWidth="1"/>
    <col min="3" max="3" width="4.875" style="114" customWidth="1"/>
    <col min="4" max="4" width="7.5" style="115" customWidth="1"/>
    <col min="5" max="5" width="8.5" style="116" customWidth="1"/>
    <col min="6" max="6" width="10.875" style="124" bestFit="1" customWidth="1"/>
    <col min="7" max="7" width="12" style="117" customWidth="1"/>
    <col min="8" max="256" width="9.125" style="117"/>
    <col min="257" max="257" width="5.375" style="117" customWidth="1"/>
    <col min="258" max="258" width="44" style="117" customWidth="1"/>
    <col min="259" max="259" width="4.875" style="117" customWidth="1"/>
    <col min="260" max="260" width="8.875" style="117" bestFit="1" customWidth="1"/>
    <col min="261" max="261" width="10.5" style="117" customWidth="1"/>
    <col min="262" max="262" width="14.5" style="117" customWidth="1"/>
    <col min="263" max="263" width="12" style="117" customWidth="1"/>
    <col min="264" max="512" width="9.125" style="117"/>
    <col min="513" max="513" width="5.375" style="117" customWidth="1"/>
    <col min="514" max="514" width="44" style="117" customWidth="1"/>
    <col min="515" max="515" width="4.875" style="117" customWidth="1"/>
    <col min="516" max="516" width="8.875" style="117" bestFit="1" customWidth="1"/>
    <col min="517" max="517" width="10.5" style="117" customWidth="1"/>
    <col min="518" max="518" width="14.5" style="117" customWidth="1"/>
    <col min="519" max="519" width="12" style="117" customWidth="1"/>
    <col min="520" max="768" width="9.125" style="117"/>
    <col min="769" max="769" width="5.375" style="117" customWidth="1"/>
    <col min="770" max="770" width="44" style="117" customWidth="1"/>
    <col min="771" max="771" width="4.875" style="117" customWidth="1"/>
    <col min="772" max="772" width="8.875" style="117" bestFit="1" customWidth="1"/>
    <col min="773" max="773" width="10.5" style="117" customWidth="1"/>
    <col min="774" max="774" width="14.5" style="117" customWidth="1"/>
    <col min="775" max="775" width="12" style="117" customWidth="1"/>
    <col min="776" max="1024" width="9.125" style="117"/>
    <col min="1025" max="1025" width="5.375" style="117" customWidth="1"/>
    <col min="1026" max="1026" width="44" style="117" customWidth="1"/>
    <col min="1027" max="1027" width="4.875" style="117" customWidth="1"/>
    <col min="1028" max="1028" width="8.875" style="117" bestFit="1" customWidth="1"/>
    <col min="1029" max="1029" width="10.5" style="117" customWidth="1"/>
    <col min="1030" max="1030" width="14.5" style="117" customWidth="1"/>
    <col min="1031" max="1031" width="12" style="117" customWidth="1"/>
    <col min="1032" max="1280" width="9.125" style="117"/>
    <col min="1281" max="1281" width="5.375" style="117" customWidth="1"/>
    <col min="1282" max="1282" width="44" style="117" customWidth="1"/>
    <col min="1283" max="1283" width="4.875" style="117" customWidth="1"/>
    <col min="1284" max="1284" width="8.875" style="117" bestFit="1" customWidth="1"/>
    <col min="1285" max="1285" width="10.5" style="117" customWidth="1"/>
    <col min="1286" max="1286" width="14.5" style="117" customWidth="1"/>
    <col min="1287" max="1287" width="12" style="117" customWidth="1"/>
    <col min="1288" max="1536" width="9.125" style="117"/>
    <col min="1537" max="1537" width="5.375" style="117" customWidth="1"/>
    <col min="1538" max="1538" width="44" style="117" customWidth="1"/>
    <col min="1539" max="1539" width="4.875" style="117" customWidth="1"/>
    <col min="1540" max="1540" width="8.875" style="117" bestFit="1" customWidth="1"/>
    <col min="1541" max="1541" width="10.5" style="117" customWidth="1"/>
    <col min="1542" max="1542" width="14.5" style="117" customWidth="1"/>
    <col min="1543" max="1543" width="12" style="117" customWidth="1"/>
    <col min="1544" max="1792" width="9.125" style="117"/>
    <col min="1793" max="1793" width="5.375" style="117" customWidth="1"/>
    <col min="1794" max="1794" width="44" style="117" customWidth="1"/>
    <col min="1795" max="1795" width="4.875" style="117" customWidth="1"/>
    <col min="1796" max="1796" width="8.875" style="117" bestFit="1" customWidth="1"/>
    <col min="1797" max="1797" width="10.5" style="117" customWidth="1"/>
    <col min="1798" max="1798" width="14.5" style="117" customWidth="1"/>
    <col min="1799" max="1799" width="12" style="117" customWidth="1"/>
    <col min="1800" max="2048" width="9.125" style="117"/>
    <col min="2049" max="2049" width="5.375" style="117" customWidth="1"/>
    <col min="2050" max="2050" width="44" style="117" customWidth="1"/>
    <col min="2051" max="2051" width="4.875" style="117" customWidth="1"/>
    <col min="2052" max="2052" width="8.875" style="117" bestFit="1" customWidth="1"/>
    <col min="2053" max="2053" width="10.5" style="117" customWidth="1"/>
    <col min="2054" max="2054" width="14.5" style="117" customWidth="1"/>
    <col min="2055" max="2055" width="12" style="117" customWidth="1"/>
    <col min="2056" max="2304" width="9.125" style="117"/>
    <col min="2305" max="2305" width="5.375" style="117" customWidth="1"/>
    <col min="2306" max="2306" width="44" style="117" customWidth="1"/>
    <col min="2307" max="2307" width="4.875" style="117" customWidth="1"/>
    <col min="2308" max="2308" width="8.875" style="117" bestFit="1" customWidth="1"/>
    <col min="2309" max="2309" width="10.5" style="117" customWidth="1"/>
    <col min="2310" max="2310" width="14.5" style="117" customWidth="1"/>
    <col min="2311" max="2311" width="12" style="117" customWidth="1"/>
    <col min="2312" max="2560" width="9.125" style="117"/>
    <col min="2561" max="2561" width="5.375" style="117" customWidth="1"/>
    <col min="2562" max="2562" width="44" style="117" customWidth="1"/>
    <col min="2563" max="2563" width="4.875" style="117" customWidth="1"/>
    <col min="2564" max="2564" width="8.875" style="117" bestFit="1" customWidth="1"/>
    <col min="2565" max="2565" width="10.5" style="117" customWidth="1"/>
    <col min="2566" max="2566" width="14.5" style="117" customWidth="1"/>
    <col min="2567" max="2567" width="12" style="117" customWidth="1"/>
    <col min="2568" max="2816" width="9.125" style="117"/>
    <col min="2817" max="2817" width="5.375" style="117" customWidth="1"/>
    <col min="2818" max="2818" width="44" style="117" customWidth="1"/>
    <col min="2819" max="2819" width="4.875" style="117" customWidth="1"/>
    <col min="2820" max="2820" width="8.875" style="117" bestFit="1" customWidth="1"/>
    <col min="2821" max="2821" width="10.5" style="117" customWidth="1"/>
    <col min="2822" max="2822" width="14.5" style="117" customWidth="1"/>
    <col min="2823" max="2823" width="12" style="117" customWidth="1"/>
    <col min="2824" max="3072" width="9.125" style="117"/>
    <col min="3073" max="3073" width="5.375" style="117" customWidth="1"/>
    <col min="3074" max="3074" width="44" style="117" customWidth="1"/>
    <col min="3075" max="3075" width="4.875" style="117" customWidth="1"/>
    <col min="3076" max="3076" width="8.875" style="117" bestFit="1" customWidth="1"/>
    <col min="3077" max="3077" width="10.5" style="117" customWidth="1"/>
    <col min="3078" max="3078" width="14.5" style="117" customWidth="1"/>
    <col min="3079" max="3079" width="12" style="117" customWidth="1"/>
    <col min="3080" max="3328" width="9.125" style="117"/>
    <col min="3329" max="3329" width="5.375" style="117" customWidth="1"/>
    <col min="3330" max="3330" width="44" style="117" customWidth="1"/>
    <col min="3331" max="3331" width="4.875" style="117" customWidth="1"/>
    <col min="3332" max="3332" width="8.875" style="117" bestFit="1" customWidth="1"/>
    <col min="3333" max="3333" width="10.5" style="117" customWidth="1"/>
    <col min="3334" max="3334" width="14.5" style="117" customWidth="1"/>
    <col min="3335" max="3335" width="12" style="117" customWidth="1"/>
    <col min="3336" max="3584" width="9.125" style="117"/>
    <col min="3585" max="3585" width="5.375" style="117" customWidth="1"/>
    <col min="3586" max="3586" width="44" style="117" customWidth="1"/>
    <col min="3587" max="3587" width="4.875" style="117" customWidth="1"/>
    <col min="3588" max="3588" width="8.875" style="117" bestFit="1" customWidth="1"/>
    <col min="3589" max="3589" width="10.5" style="117" customWidth="1"/>
    <col min="3590" max="3590" width="14.5" style="117" customWidth="1"/>
    <col min="3591" max="3591" width="12" style="117" customWidth="1"/>
    <col min="3592" max="3840" width="9.125" style="117"/>
    <col min="3841" max="3841" width="5.375" style="117" customWidth="1"/>
    <col min="3842" max="3842" width="44" style="117" customWidth="1"/>
    <col min="3843" max="3843" width="4.875" style="117" customWidth="1"/>
    <col min="3844" max="3844" width="8.875" style="117" bestFit="1" customWidth="1"/>
    <col min="3845" max="3845" width="10.5" style="117" customWidth="1"/>
    <col min="3846" max="3846" width="14.5" style="117" customWidth="1"/>
    <col min="3847" max="3847" width="12" style="117" customWidth="1"/>
    <col min="3848" max="4096" width="9.125" style="117"/>
    <col min="4097" max="4097" width="5.375" style="117" customWidth="1"/>
    <col min="4098" max="4098" width="44" style="117" customWidth="1"/>
    <col min="4099" max="4099" width="4.875" style="117" customWidth="1"/>
    <col min="4100" max="4100" width="8.875" style="117" bestFit="1" customWidth="1"/>
    <col min="4101" max="4101" width="10.5" style="117" customWidth="1"/>
    <col min="4102" max="4102" width="14.5" style="117" customWidth="1"/>
    <col min="4103" max="4103" width="12" style="117" customWidth="1"/>
    <col min="4104" max="4352" width="9.125" style="117"/>
    <col min="4353" max="4353" width="5.375" style="117" customWidth="1"/>
    <col min="4354" max="4354" width="44" style="117" customWidth="1"/>
    <col min="4355" max="4355" width="4.875" style="117" customWidth="1"/>
    <col min="4356" max="4356" width="8.875" style="117" bestFit="1" customWidth="1"/>
    <col min="4357" max="4357" width="10.5" style="117" customWidth="1"/>
    <col min="4358" max="4358" width="14.5" style="117" customWidth="1"/>
    <col min="4359" max="4359" width="12" style="117" customWidth="1"/>
    <col min="4360" max="4608" width="9.125" style="117"/>
    <col min="4609" max="4609" width="5.375" style="117" customWidth="1"/>
    <col min="4610" max="4610" width="44" style="117" customWidth="1"/>
    <col min="4611" max="4611" width="4.875" style="117" customWidth="1"/>
    <col min="4612" max="4612" width="8.875" style="117" bestFit="1" customWidth="1"/>
    <col min="4613" max="4613" width="10.5" style="117" customWidth="1"/>
    <col min="4614" max="4614" width="14.5" style="117" customWidth="1"/>
    <col min="4615" max="4615" width="12" style="117" customWidth="1"/>
    <col min="4616" max="4864" width="9.125" style="117"/>
    <col min="4865" max="4865" width="5.375" style="117" customWidth="1"/>
    <col min="4866" max="4866" width="44" style="117" customWidth="1"/>
    <col min="4867" max="4867" width="4.875" style="117" customWidth="1"/>
    <col min="4868" max="4868" width="8.875" style="117" bestFit="1" customWidth="1"/>
    <col min="4869" max="4869" width="10.5" style="117" customWidth="1"/>
    <col min="4870" max="4870" width="14.5" style="117" customWidth="1"/>
    <col min="4871" max="4871" width="12" style="117" customWidth="1"/>
    <col min="4872" max="5120" width="9.125" style="117"/>
    <col min="5121" max="5121" width="5.375" style="117" customWidth="1"/>
    <col min="5122" max="5122" width="44" style="117" customWidth="1"/>
    <col min="5123" max="5123" width="4.875" style="117" customWidth="1"/>
    <col min="5124" max="5124" width="8.875" style="117" bestFit="1" customWidth="1"/>
    <col min="5125" max="5125" width="10.5" style="117" customWidth="1"/>
    <col min="5126" max="5126" width="14.5" style="117" customWidth="1"/>
    <col min="5127" max="5127" width="12" style="117" customWidth="1"/>
    <col min="5128" max="5376" width="9.125" style="117"/>
    <col min="5377" max="5377" width="5.375" style="117" customWidth="1"/>
    <col min="5378" max="5378" width="44" style="117" customWidth="1"/>
    <col min="5379" max="5379" width="4.875" style="117" customWidth="1"/>
    <col min="5380" max="5380" width="8.875" style="117" bestFit="1" customWidth="1"/>
    <col min="5381" max="5381" width="10.5" style="117" customWidth="1"/>
    <col min="5382" max="5382" width="14.5" style="117" customWidth="1"/>
    <col min="5383" max="5383" width="12" style="117" customWidth="1"/>
    <col min="5384" max="5632" width="9.125" style="117"/>
    <col min="5633" max="5633" width="5.375" style="117" customWidth="1"/>
    <col min="5634" max="5634" width="44" style="117" customWidth="1"/>
    <col min="5635" max="5635" width="4.875" style="117" customWidth="1"/>
    <col min="5636" max="5636" width="8.875" style="117" bestFit="1" customWidth="1"/>
    <col min="5637" max="5637" width="10.5" style="117" customWidth="1"/>
    <col min="5638" max="5638" width="14.5" style="117" customWidth="1"/>
    <col min="5639" max="5639" width="12" style="117" customWidth="1"/>
    <col min="5640" max="5888" width="9.125" style="117"/>
    <col min="5889" max="5889" width="5.375" style="117" customWidth="1"/>
    <col min="5890" max="5890" width="44" style="117" customWidth="1"/>
    <col min="5891" max="5891" width="4.875" style="117" customWidth="1"/>
    <col min="5892" max="5892" width="8.875" style="117" bestFit="1" customWidth="1"/>
    <col min="5893" max="5893" width="10.5" style="117" customWidth="1"/>
    <col min="5894" max="5894" width="14.5" style="117" customWidth="1"/>
    <col min="5895" max="5895" width="12" style="117" customWidth="1"/>
    <col min="5896" max="6144" width="9.125" style="117"/>
    <col min="6145" max="6145" width="5.375" style="117" customWidth="1"/>
    <col min="6146" max="6146" width="44" style="117" customWidth="1"/>
    <col min="6147" max="6147" width="4.875" style="117" customWidth="1"/>
    <col min="6148" max="6148" width="8.875" style="117" bestFit="1" customWidth="1"/>
    <col min="6149" max="6149" width="10.5" style="117" customWidth="1"/>
    <col min="6150" max="6150" width="14.5" style="117" customWidth="1"/>
    <col min="6151" max="6151" width="12" style="117" customWidth="1"/>
    <col min="6152" max="6400" width="9.125" style="117"/>
    <col min="6401" max="6401" width="5.375" style="117" customWidth="1"/>
    <col min="6402" max="6402" width="44" style="117" customWidth="1"/>
    <col min="6403" max="6403" width="4.875" style="117" customWidth="1"/>
    <col min="6404" max="6404" width="8.875" style="117" bestFit="1" customWidth="1"/>
    <col min="6405" max="6405" width="10.5" style="117" customWidth="1"/>
    <col min="6406" max="6406" width="14.5" style="117" customWidth="1"/>
    <col min="6407" max="6407" width="12" style="117" customWidth="1"/>
    <col min="6408" max="6656" width="9.125" style="117"/>
    <col min="6657" max="6657" width="5.375" style="117" customWidth="1"/>
    <col min="6658" max="6658" width="44" style="117" customWidth="1"/>
    <col min="6659" max="6659" width="4.875" style="117" customWidth="1"/>
    <col min="6660" max="6660" width="8.875" style="117" bestFit="1" customWidth="1"/>
    <col min="6661" max="6661" width="10.5" style="117" customWidth="1"/>
    <col min="6662" max="6662" width="14.5" style="117" customWidth="1"/>
    <col min="6663" max="6663" width="12" style="117" customWidth="1"/>
    <col min="6664" max="6912" width="9.125" style="117"/>
    <col min="6913" max="6913" width="5.375" style="117" customWidth="1"/>
    <col min="6914" max="6914" width="44" style="117" customWidth="1"/>
    <col min="6915" max="6915" width="4.875" style="117" customWidth="1"/>
    <col min="6916" max="6916" width="8.875" style="117" bestFit="1" customWidth="1"/>
    <col min="6917" max="6917" width="10.5" style="117" customWidth="1"/>
    <col min="6918" max="6918" width="14.5" style="117" customWidth="1"/>
    <col min="6919" max="6919" width="12" style="117" customWidth="1"/>
    <col min="6920" max="7168" width="9.125" style="117"/>
    <col min="7169" max="7169" width="5.375" style="117" customWidth="1"/>
    <col min="7170" max="7170" width="44" style="117" customWidth="1"/>
    <col min="7171" max="7171" width="4.875" style="117" customWidth="1"/>
    <col min="7172" max="7172" width="8.875" style="117" bestFit="1" customWidth="1"/>
    <col min="7173" max="7173" width="10.5" style="117" customWidth="1"/>
    <col min="7174" max="7174" width="14.5" style="117" customWidth="1"/>
    <col min="7175" max="7175" width="12" style="117" customWidth="1"/>
    <col min="7176" max="7424" width="9.125" style="117"/>
    <col min="7425" max="7425" width="5.375" style="117" customWidth="1"/>
    <col min="7426" max="7426" width="44" style="117" customWidth="1"/>
    <col min="7427" max="7427" width="4.875" style="117" customWidth="1"/>
    <col min="7428" max="7428" width="8.875" style="117" bestFit="1" customWidth="1"/>
    <col min="7429" max="7429" width="10.5" style="117" customWidth="1"/>
    <col min="7430" max="7430" width="14.5" style="117" customWidth="1"/>
    <col min="7431" max="7431" width="12" style="117" customWidth="1"/>
    <col min="7432" max="7680" width="9.125" style="117"/>
    <col min="7681" max="7681" width="5.375" style="117" customWidth="1"/>
    <col min="7682" max="7682" width="44" style="117" customWidth="1"/>
    <col min="7683" max="7683" width="4.875" style="117" customWidth="1"/>
    <col min="7684" max="7684" width="8.875" style="117" bestFit="1" customWidth="1"/>
    <col min="7685" max="7685" width="10.5" style="117" customWidth="1"/>
    <col min="7686" max="7686" width="14.5" style="117" customWidth="1"/>
    <col min="7687" max="7687" width="12" style="117" customWidth="1"/>
    <col min="7688" max="7936" width="9.125" style="117"/>
    <col min="7937" max="7937" width="5.375" style="117" customWidth="1"/>
    <col min="7938" max="7938" width="44" style="117" customWidth="1"/>
    <col min="7939" max="7939" width="4.875" style="117" customWidth="1"/>
    <col min="7940" max="7940" width="8.875" style="117" bestFit="1" customWidth="1"/>
    <col min="7941" max="7941" width="10.5" style="117" customWidth="1"/>
    <col min="7942" max="7942" width="14.5" style="117" customWidth="1"/>
    <col min="7943" max="7943" width="12" style="117" customWidth="1"/>
    <col min="7944" max="8192" width="9.125" style="117"/>
    <col min="8193" max="8193" width="5.375" style="117" customWidth="1"/>
    <col min="8194" max="8194" width="44" style="117" customWidth="1"/>
    <col min="8195" max="8195" width="4.875" style="117" customWidth="1"/>
    <col min="8196" max="8196" width="8.875" style="117" bestFit="1" customWidth="1"/>
    <col min="8197" max="8197" width="10.5" style="117" customWidth="1"/>
    <col min="8198" max="8198" width="14.5" style="117" customWidth="1"/>
    <col min="8199" max="8199" width="12" style="117" customWidth="1"/>
    <col min="8200" max="8448" width="9.125" style="117"/>
    <col min="8449" max="8449" width="5.375" style="117" customWidth="1"/>
    <col min="8450" max="8450" width="44" style="117" customWidth="1"/>
    <col min="8451" max="8451" width="4.875" style="117" customWidth="1"/>
    <col min="8452" max="8452" width="8.875" style="117" bestFit="1" customWidth="1"/>
    <col min="8453" max="8453" width="10.5" style="117" customWidth="1"/>
    <col min="8454" max="8454" width="14.5" style="117" customWidth="1"/>
    <col min="8455" max="8455" width="12" style="117" customWidth="1"/>
    <col min="8456" max="8704" width="9.125" style="117"/>
    <col min="8705" max="8705" width="5.375" style="117" customWidth="1"/>
    <col min="8706" max="8706" width="44" style="117" customWidth="1"/>
    <col min="8707" max="8707" width="4.875" style="117" customWidth="1"/>
    <col min="8708" max="8708" width="8.875" style="117" bestFit="1" customWidth="1"/>
    <col min="8709" max="8709" width="10.5" style="117" customWidth="1"/>
    <col min="8710" max="8710" width="14.5" style="117" customWidth="1"/>
    <col min="8711" max="8711" width="12" style="117" customWidth="1"/>
    <col min="8712" max="8960" width="9.125" style="117"/>
    <col min="8961" max="8961" width="5.375" style="117" customWidth="1"/>
    <col min="8962" max="8962" width="44" style="117" customWidth="1"/>
    <col min="8963" max="8963" width="4.875" style="117" customWidth="1"/>
    <col min="8964" max="8964" width="8.875" style="117" bestFit="1" customWidth="1"/>
    <col min="8965" max="8965" width="10.5" style="117" customWidth="1"/>
    <col min="8966" max="8966" width="14.5" style="117" customWidth="1"/>
    <col min="8967" max="8967" width="12" style="117" customWidth="1"/>
    <col min="8968" max="9216" width="9.125" style="117"/>
    <col min="9217" max="9217" width="5.375" style="117" customWidth="1"/>
    <col min="9218" max="9218" width="44" style="117" customWidth="1"/>
    <col min="9219" max="9219" width="4.875" style="117" customWidth="1"/>
    <col min="9220" max="9220" width="8.875" style="117" bestFit="1" customWidth="1"/>
    <col min="9221" max="9221" width="10.5" style="117" customWidth="1"/>
    <col min="9222" max="9222" width="14.5" style="117" customWidth="1"/>
    <col min="9223" max="9223" width="12" style="117" customWidth="1"/>
    <col min="9224" max="9472" width="9.125" style="117"/>
    <col min="9473" max="9473" width="5.375" style="117" customWidth="1"/>
    <col min="9474" max="9474" width="44" style="117" customWidth="1"/>
    <col min="9475" max="9475" width="4.875" style="117" customWidth="1"/>
    <col min="9476" max="9476" width="8.875" style="117" bestFit="1" customWidth="1"/>
    <col min="9477" max="9477" width="10.5" style="117" customWidth="1"/>
    <col min="9478" max="9478" width="14.5" style="117" customWidth="1"/>
    <col min="9479" max="9479" width="12" style="117" customWidth="1"/>
    <col min="9480" max="9728" width="9.125" style="117"/>
    <col min="9729" max="9729" width="5.375" style="117" customWidth="1"/>
    <col min="9730" max="9730" width="44" style="117" customWidth="1"/>
    <col min="9731" max="9731" width="4.875" style="117" customWidth="1"/>
    <col min="9732" max="9732" width="8.875" style="117" bestFit="1" customWidth="1"/>
    <col min="9733" max="9733" width="10.5" style="117" customWidth="1"/>
    <col min="9734" max="9734" width="14.5" style="117" customWidth="1"/>
    <col min="9735" max="9735" width="12" style="117" customWidth="1"/>
    <col min="9736" max="9984" width="9.125" style="117"/>
    <col min="9985" max="9985" width="5.375" style="117" customWidth="1"/>
    <col min="9986" max="9986" width="44" style="117" customWidth="1"/>
    <col min="9987" max="9987" width="4.875" style="117" customWidth="1"/>
    <col min="9988" max="9988" width="8.875" style="117" bestFit="1" customWidth="1"/>
    <col min="9989" max="9989" width="10.5" style="117" customWidth="1"/>
    <col min="9990" max="9990" width="14.5" style="117" customWidth="1"/>
    <col min="9991" max="9991" width="12" style="117" customWidth="1"/>
    <col min="9992" max="10240" width="9.125" style="117"/>
    <col min="10241" max="10241" width="5.375" style="117" customWidth="1"/>
    <col min="10242" max="10242" width="44" style="117" customWidth="1"/>
    <col min="10243" max="10243" width="4.875" style="117" customWidth="1"/>
    <col min="10244" max="10244" width="8.875" style="117" bestFit="1" customWidth="1"/>
    <col min="10245" max="10245" width="10.5" style="117" customWidth="1"/>
    <col min="10246" max="10246" width="14.5" style="117" customWidth="1"/>
    <col min="10247" max="10247" width="12" style="117" customWidth="1"/>
    <col min="10248" max="10496" width="9.125" style="117"/>
    <col min="10497" max="10497" width="5.375" style="117" customWidth="1"/>
    <col min="10498" max="10498" width="44" style="117" customWidth="1"/>
    <col min="10499" max="10499" width="4.875" style="117" customWidth="1"/>
    <col min="10500" max="10500" width="8.875" style="117" bestFit="1" customWidth="1"/>
    <col min="10501" max="10501" width="10.5" style="117" customWidth="1"/>
    <col min="10502" max="10502" width="14.5" style="117" customWidth="1"/>
    <col min="10503" max="10503" width="12" style="117" customWidth="1"/>
    <col min="10504" max="10752" width="9.125" style="117"/>
    <col min="10753" max="10753" width="5.375" style="117" customWidth="1"/>
    <col min="10754" max="10754" width="44" style="117" customWidth="1"/>
    <col min="10755" max="10755" width="4.875" style="117" customWidth="1"/>
    <col min="10756" max="10756" width="8.875" style="117" bestFit="1" customWidth="1"/>
    <col min="10757" max="10757" width="10.5" style="117" customWidth="1"/>
    <col min="10758" max="10758" width="14.5" style="117" customWidth="1"/>
    <col min="10759" max="10759" width="12" style="117" customWidth="1"/>
    <col min="10760" max="11008" width="9.125" style="117"/>
    <col min="11009" max="11009" width="5.375" style="117" customWidth="1"/>
    <col min="11010" max="11010" width="44" style="117" customWidth="1"/>
    <col min="11011" max="11011" width="4.875" style="117" customWidth="1"/>
    <col min="11012" max="11012" width="8.875" style="117" bestFit="1" customWidth="1"/>
    <col min="11013" max="11013" width="10.5" style="117" customWidth="1"/>
    <col min="11014" max="11014" width="14.5" style="117" customWidth="1"/>
    <col min="11015" max="11015" width="12" style="117" customWidth="1"/>
    <col min="11016" max="11264" width="9.125" style="117"/>
    <col min="11265" max="11265" width="5.375" style="117" customWidth="1"/>
    <col min="11266" max="11266" width="44" style="117" customWidth="1"/>
    <col min="11267" max="11267" width="4.875" style="117" customWidth="1"/>
    <col min="11268" max="11268" width="8.875" style="117" bestFit="1" customWidth="1"/>
    <col min="11269" max="11269" width="10.5" style="117" customWidth="1"/>
    <col min="11270" max="11270" width="14.5" style="117" customWidth="1"/>
    <col min="11271" max="11271" width="12" style="117" customWidth="1"/>
    <col min="11272" max="11520" width="9.125" style="117"/>
    <col min="11521" max="11521" width="5.375" style="117" customWidth="1"/>
    <col min="11522" max="11522" width="44" style="117" customWidth="1"/>
    <col min="11523" max="11523" width="4.875" style="117" customWidth="1"/>
    <col min="11524" max="11524" width="8.875" style="117" bestFit="1" customWidth="1"/>
    <col min="11525" max="11525" width="10.5" style="117" customWidth="1"/>
    <col min="11526" max="11526" width="14.5" style="117" customWidth="1"/>
    <col min="11527" max="11527" width="12" style="117" customWidth="1"/>
    <col min="11528" max="11776" width="9.125" style="117"/>
    <col min="11777" max="11777" width="5.375" style="117" customWidth="1"/>
    <col min="11778" max="11778" width="44" style="117" customWidth="1"/>
    <col min="11779" max="11779" width="4.875" style="117" customWidth="1"/>
    <col min="11780" max="11780" width="8.875" style="117" bestFit="1" customWidth="1"/>
    <col min="11781" max="11781" width="10.5" style="117" customWidth="1"/>
    <col min="11782" max="11782" width="14.5" style="117" customWidth="1"/>
    <col min="11783" max="11783" width="12" style="117" customWidth="1"/>
    <col min="11784" max="12032" width="9.125" style="117"/>
    <col min="12033" max="12033" width="5.375" style="117" customWidth="1"/>
    <col min="12034" max="12034" width="44" style="117" customWidth="1"/>
    <col min="12035" max="12035" width="4.875" style="117" customWidth="1"/>
    <col min="12036" max="12036" width="8.875" style="117" bestFit="1" customWidth="1"/>
    <col min="12037" max="12037" width="10.5" style="117" customWidth="1"/>
    <col min="12038" max="12038" width="14.5" style="117" customWidth="1"/>
    <col min="12039" max="12039" width="12" style="117" customWidth="1"/>
    <col min="12040" max="12288" width="9.125" style="117"/>
    <col min="12289" max="12289" width="5.375" style="117" customWidth="1"/>
    <col min="12290" max="12290" width="44" style="117" customWidth="1"/>
    <col min="12291" max="12291" width="4.875" style="117" customWidth="1"/>
    <col min="12292" max="12292" width="8.875" style="117" bestFit="1" customWidth="1"/>
    <col min="12293" max="12293" width="10.5" style="117" customWidth="1"/>
    <col min="12294" max="12294" width="14.5" style="117" customWidth="1"/>
    <col min="12295" max="12295" width="12" style="117" customWidth="1"/>
    <col min="12296" max="12544" width="9.125" style="117"/>
    <col min="12545" max="12545" width="5.375" style="117" customWidth="1"/>
    <col min="12546" max="12546" width="44" style="117" customWidth="1"/>
    <col min="12547" max="12547" width="4.875" style="117" customWidth="1"/>
    <col min="12548" max="12548" width="8.875" style="117" bestFit="1" customWidth="1"/>
    <col min="12549" max="12549" width="10.5" style="117" customWidth="1"/>
    <col min="12550" max="12550" width="14.5" style="117" customWidth="1"/>
    <col min="12551" max="12551" width="12" style="117" customWidth="1"/>
    <col min="12552" max="12800" width="9.125" style="117"/>
    <col min="12801" max="12801" width="5.375" style="117" customWidth="1"/>
    <col min="12802" max="12802" width="44" style="117" customWidth="1"/>
    <col min="12803" max="12803" width="4.875" style="117" customWidth="1"/>
    <col min="12804" max="12804" width="8.875" style="117" bestFit="1" customWidth="1"/>
    <col min="12805" max="12805" width="10.5" style="117" customWidth="1"/>
    <col min="12806" max="12806" width="14.5" style="117" customWidth="1"/>
    <col min="12807" max="12807" width="12" style="117" customWidth="1"/>
    <col min="12808" max="13056" width="9.125" style="117"/>
    <col min="13057" max="13057" width="5.375" style="117" customWidth="1"/>
    <col min="13058" max="13058" width="44" style="117" customWidth="1"/>
    <col min="13059" max="13059" width="4.875" style="117" customWidth="1"/>
    <col min="13060" max="13060" width="8.875" style="117" bestFit="1" customWidth="1"/>
    <col min="13061" max="13061" width="10.5" style="117" customWidth="1"/>
    <col min="13062" max="13062" width="14.5" style="117" customWidth="1"/>
    <col min="13063" max="13063" width="12" style="117" customWidth="1"/>
    <col min="13064" max="13312" width="9.125" style="117"/>
    <col min="13313" max="13313" width="5.375" style="117" customWidth="1"/>
    <col min="13314" max="13314" width="44" style="117" customWidth="1"/>
    <col min="13315" max="13315" width="4.875" style="117" customWidth="1"/>
    <col min="13316" max="13316" width="8.875" style="117" bestFit="1" customWidth="1"/>
    <col min="13317" max="13317" width="10.5" style="117" customWidth="1"/>
    <col min="13318" max="13318" width="14.5" style="117" customWidth="1"/>
    <col min="13319" max="13319" width="12" style="117" customWidth="1"/>
    <col min="13320" max="13568" width="9.125" style="117"/>
    <col min="13569" max="13569" width="5.375" style="117" customWidth="1"/>
    <col min="13570" max="13570" width="44" style="117" customWidth="1"/>
    <col min="13571" max="13571" width="4.875" style="117" customWidth="1"/>
    <col min="13572" max="13572" width="8.875" style="117" bestFit="1" customWidth="1"/>
    <col min="13573" max="13573" width="10.5" style="117" customWidth="1"/>
    <col min="13574" max="13574" width="14.5" style="117" customWidth="1"/>
    <col min="13575" max="13575" width="12" style="117" customWidth="1"/>
    <col min="13576" max="13824" width="9.125" style="117"/>
    <col min="13825" max="13825" width="5.375" style="117" customWidth="1"/>
    <col min="13826" max="13826" width="44" style="117" customWidth="1"/>
    <col min="13827" max="13827" width="4.875" style="117" customWidth="1"/>
    <col min="13828" max="13828" width="8.875" style="117" bestFit="1" customWidth="1"/>
    <col min="13829" max="13829" width="10.5" style="117" customWidth="1"/>
    <col min="13830" max="13830" width="14.5" style="117" customWidth="1"/>
    <col min="13831" max="13831" width="12" style="117" customWidth="1"/>
    <col min="13832" max="14080" width="9.125" style="117"/>
    <col min="14081" max="14081" width="5.375" style="117" customWidth="1"/>
    <col min="14082" max="14082" width="44" style="117" customWidth="1"/>
    <col min="14083" max="14083" width="4.875" style="117" customWidth="1"/>
    <col min="14084" max="14084" width="8.875" style="117" bestFit="1" customWidth="1"/>
    <col min="14085" max="14085" width="10.5" style="117" customWidth="1"/>
    <col min="14086" max="14086" width="14.5" style="117" customWidth="1"/>
    <col min="14087" max="14087" width="12" style="117" customWidth="1"/>
    <col min="14088" max="14336" width="9.125" style="117"/>
    <col min="14337" max="14337" width="5.375" style="117" customWidth="1"/>
    <col min="14338" max="14338" width="44" style="117" customWidth="1"/>
    <col min="14339" max="14339" width="4.875" style="117" customWidth="1"/>
    <col min="14340" max="14340" width="8.875" style="117" bestFit="1" customWidth="1"/>
    <col min="14341" max="14341" width="10.5" style="117" customWidth="1"/>
    <col min="14342" max="14342" width="14.5" style="117" customWidth="1"/>
    <col min="14343" max="14343" width="12" style="117" customWidth="1"/>
    <col min="14344" max="14592" width="9.125" style="117"/>
    <col min="14593" max="14593" width="5.375" style="117" customWidth="1"/>
    <col min="14594" max="14594" width="44" style="117" customWidth="1"/>
    <col min="14595" max="14595" width="4.875" style="117" customWidth="1"/>
    <col min="14596" max="14596" width="8.875" style="117" bestFit="1" customWidth="1"/>
    <col min="14597" max="14597" width="10.5" style="117" customWidth="1"/>
    <col min="14598" max="14598" width="14.5" style="117" customWidth="1"/>
    <col min="14599" max="14599" width="12" style="117" customWidth="1"/>
    <col min="14600" max="14848" width="9.125" style="117"/>
    <col min="14849" max="14849" width="5.375" style="117" customWidth="1"/>
    <col min="14850" max="14850" width="44" style="117" customWidth="1"/>
    <col min="14851" max="14851" width="4.875" style="117" customWidth="1"/>
    <col min="14852" max="14852" width="8.875" style="117" bestFit="1" customWidth="1"/>
    <col min="14853" max="14853" width="10.5" style="117" customWidth="1"/>
    <col min="14854" max="14854" width="14.5" style="117" customWidth="1"/>
    <col min="14855" max="14855" width="12" style="117" customWidth="1"/>
    <col min="14856" max="15104" width="9.125" style="117"/>
    <col min="15105" max="15105" width="5.375" style="117" customWidth="1"/>
    <col min="15106" max="15106" width="44" style="117" customWidth="1"/>
    <col min="15107" max="15107" width="4.875" style="117" customWidth="1"/>
    <col min="15108" max="15108" width="8.875" style="117" bestFit="1" customWidth="1"/>
    <col min="15109" max="15109" width="10.5" style="117" customWidth="1"/>
    <col min="15110" max="15110" width="14.5" style="117" customWidth="1"/>
    <col min="15111" max="15111" width="12" style="117" customWidth="1"/>
    <col min="15112" max="15360" width="9.125" style="117"/>
    <col min="15361" max="15361" width="5.375" style="117" customWidth="1"/>
    <col min="15362" max="15362" width="44" style="117" customWidth="1"/>
    <col min="15363" max="15363" width="4.875" style="117" customWidth="1"/>
    <col min="15364" max="15364" width="8.875" style="117" bestFit="1" customWidth="1"/>
    <col min="15365" max="15365" width="10.5" style="117" customWidth="1"/>
    <col min="15366" max="15366" width="14.5" style="117" customWidth="1"/>
    <col min="15367" max="15367" width="12" style="117" customWidth="1"/>
    <col min="15368" max="15616" width="9.125" style="117"/>
    <col min="15617" max="15617" width="5.375" style="117" customWidth="1"/>
    <col min="15618" max="15618" width="44" style="117" customWidth="1"/>
    <col min="15619" max="15619" width="4.875" style="117" customWidth="1"/>
    <col min="15620" max="15620" width="8.875" style="117" bestFit="1" customWidth="1"/>
    <col min="15621" max="15621" width="10.5" style="117" customWidth="1"/>
    <col min="15622" max="15622" width="14.5" style="117" customWidth="1"/>
    <col min="15623" max="15623" width="12" style="117" customWidth="1"/>
    <col min="15624" max="15872" width="9.125" style="117"/>
    <col min="15873" max="15873" width="5.375" style="117" customWidth="1"/>
    <col min="15874" max="15874" width="44" style="117" customWidth="1"/>
    <col min="15875" max="15875" width="4.875" style="117" customWidth="1"/>
    <col min="15876" max="15876" width="8.875" style="117" bestFit="1" customWidth="1"/>
    <col min="15877" max="15877" width="10.5" style="117" customWidth="1"/>
    <col min="15878" max="15878" width="14.5" style="117" customWidth="1"/>
    <col min="15879" max="15879" width="12" style="117" customWidth="1"/>
    <col min="15880" max="16128" width="9.125" style="117"/>
    <col min="16129" max="16129" width="5.375" style="117" customWidth="1"/>
    <col min="16130" max="16130" width="44" style="117" customWidth="1"/>
    <col min="16131" max="16131" width="4.875" style="117" customWidth="1"/>
    <col min="16132" max="16132" width="8.875" style="117" bestFit="1" customWidth="1"/>
    <col min="16133" max="16133" width="10.5" style="117" customWidth="1"/>
    <col min="16134" max="16134" width="14.5" style="117" customWidth="1"/>
    <col min="16135" max="16135" width="12" style="117" customWidth="1"/>
    <col min="16136" max="16384" width="9.125" style="117"/>
  </cols>
  <sheetData>
    <row r="1" spans="1:6" s="108" customFormat="1">
      <c r="A1" s="105"/>
      <c r="B1" s="106"/>
      <c r="C1" s="105"/>
      <c r="D1" s="107"/>
      <c r="E1" s="32"/>
      <c r="F1" s="33"/>
    </row>
    <row r="2" spans="1:6" s="108" customFormat="1">
      <c r="A2" s="105"/>
      <c r="B2" s="109" t="s">
        <v>721</v>
      </c>
      <c r="C2" s="105"/>
      <c r="D2" s="107"/>
      <c r="E2" s="32"/>
      <c r="F2" s="33"/>
    </row>
    <row r="3" spans="1:6" s="108" customFormat="1">
      <c r="A3" s="105"/>
      <c r="B3" s="106"/>
      <c r="C3" s="105"/>
      <c r="D3" s="107"/>
      <c r="E3" s="32"/>
      <c r="F3" s="33"/>
    </row>
    <row r="4" spans="1:6" s="108" customFormat="1">
      <c r="A4" s="105"/>
      <c r="B4" s="106"/>
      <c r="C4" s="105"/>
      <c r="D4" s="107"/>
      <c r="E4" s="32"/>
      <c r="F4" s="33"/>
    </row>
    <row r="5" spans="1:6" s="108" customFormat="1">
      <c r="A5" s="105"/>
      <c r="B5" s="110" t="s">
        <v>27</v>
      </c>
      <c r="C5" s="105"/>
      <c r="D5" s="107"/>
      <c r="E5" s="32"/>
      <c r="F5" s="33"/>
    </row>
    <row r="6" spans="1:6" s="108" customFormat="1">
      <c r="A6" s="105"/>
      <c r="B6" s="110"/>
      <c r="C6" s="105"/>
      <c r="D6" s="107"/>
      <c r="E6" s="32"/>
      <c r="F6" s="33"/>
    </row>
    <row r="7" spans="1:6" s="108" customFormat="1">
      <c r="A7" s="111" t="s">
        <v>260</v>
      </c>
      <c r="B7" s="112" t="s">
        <v>667</v>
      </c>
      <c r="C7" s="105"/>
      <c r="D7" s="107"/>
      <c r="E7" s="32"/>
      <c r="F7" s="113">
        <f>+F68</f>
        <v>0</v>
      </c>
    </row>
    <row r="9" spans="1:6">
      <c r="A9" s="111" t="s">
        <v>262</v>
      </c>
      <c r="B9" s="112" t="s">
        <v>668</v>
      </c>
      <c r="F9" s="113">
        <f>+F117</f>
        <v>0</v>
      </c>
    </row>
    <row r="11" spans="1:6">
      <c r="A11" s="111" t="s">
        <v>263</v>
      </c>
      <c r="B11" s="112" t="s">
        <v>672</v>
      </c>
      <c r="F11" s="113">
        <f>+F124</f>
        <v>0</v>
      </c>
    </row>
    <row r="13" spans="1:6">
      <c r="A13" s="111" t="s">
        <v>270</v>
      </c>
      <c r="B13" s="112" t="s">
        <v>726</v>
      </c>
      <c r="F13" s="113">
        <f>+F135</f>
        <v>0</v>
      </c>
    </row>
    <row r="14" spans="1:6" s="108" customFormat="1" ht="13.5" thickBot="1">
      <c r="A14" s="118"/>
      <c r="B14" s="119"/>
      <c r="C14" s="118"/>
      <c r="D14" s="120"/>
      <c r="E14" s="34"/>
      <c r="F14" s="34"/>
    </row>
    <row r="15" spans="1:6" s="108" customFormat="1" ht="13.5" thickTop="1">
      <c r="A15" s="121"/>
      <c r="B15" s="110"/>
      <c r="C15" s="121"/>
      <c r="D15" s="107"/>
      <c r="E15" s="33"/>
      <c r="F15" s="32"/>
    </row>
    <row r="16" spans="1:6" s="108" customFormat="1">
      <c r="A16" s="121"/>
      <c r="B16" s="122" t="s">
        <v>1</v>
      </c>
      <c r="C16" s="121"/>
      <c r="D16" s="107"/>
      <c r="E16" s="33"/>
      <c r="F16" s="113">
        <f>SUM(F7:F15)</f>
        <v>0</v>
      </c>
    </row>
    <row r="18" spans="1:6">
      <c r="B18" s="66"/>
    </row>
    <row r="19" spans="1:6" s="108" customFormat="1" ht="13.5" thickBot="1">
      <c r="A19" s="118"/>
      <c r="B19" s="119"/>
      <c r="C19" s="118"/>
      <c r="D19" s="120"/>
      <c r="E19" s="34"/>
      <c r="F19" s="34"/>
    </row>
    <row r="20" spans="1:6" s="108" customFormat="1" ht="13.5" thickTop="1">
      <c r="A20" s="121"/>
      <c r="B20" s="110"/>
      <c r="C20" s="121"/>
      <c r="D20" s="107"/>
      <c r="E20" s="33"/>
      <c r="F20" s="32"/>
    </row>
    <row r="21" spans="1:6" s="108" customFormat="1">
      <c r="A21" s="121"/>
      <c r="B21" s="122" t="s">
        <v>727</v>
      </c>
      <c r="C21" s="121"/>
      <c r="D21" s="107"/>
      <c r="E21" s="33"/>
      <c r="F21" s="113">
        <f>F16</f>
        <v>0</v>
      </c>
    </row>
    <row r="37" spans="1:11">
      <c r="B37" s="125"/>
      <c r="C37" s="126"/>
    </row>
    <row r="38" spans="1:11">
      <c r="B38" s="127"/>
      <c r="C38" s="126"/>
    </row>
    <row r="39" spans="1:11">
      <c r="B39" s="125"/>
      <c r="C39" s="126"/>
    </row>
    <row r="40" spans="1:11">
      <c r="B40" s="125"/>
      <c r="C40" s="126"/>
    </row>
    <row r="41" spans="1:11">
      <c r="A41" s="111" t="s">
        <v>260</v>
      </c>
      <c r="B41" s="112" t="s">
        <v>667</v>
      </c>
      <c r="C41" s="128"/>
      <c r="D41" s="129"/>
      <c r="E41" s="130"/>
      <c r="F41" s="131"/>
      <c r="G41" s="132"/>
      <c r="H41" s="133"/>
      <c r="I41" s="134"/>
      <c r="J41" s="128"/>
      <c r="K41" s="134"/>
    </row>
    <row r="42" spans="1:11" s="141" customFormat="1">
      <c r="A42" s="135" t="s">
        <v>254</v>
      </c>
      <c r="B42" s="136" t="s">
        <v>663</v>
      </c>
      <c r="C42" s="137" t="s">
        <v>664</v>
      </c>
      <c r="D42" s="138" t="s">
        <v>391</v>
      </c>
      <c r="E42" s="139" t="s">
        <v>665</v>
      </c>
      <c r="F42" s="140" t="s">
        <v>666</v>
      </c>
      <c r="G42" s="132"/>
      <c r="H42" s="133"/>
      <c r="I42" s="134"/>
      <c r="J42" s="128"/>
      <c r="K42" s="134"/>
    </row>
    <row r="43" spans="1:11" ht="38.25">
      <c r="A43" s="142" t="s">
        <v>260</v>
      </c>
      <c r="B43" s="143" t="s">
        <v>674</v>
      </c>
      <c r="C43" s="128" t="s">
        <v>397</v>
      </c>
      <c r="D43" s="129">
        <v>98</v>
      </c>
      <c r="E43" s="42"/>
      <c r="F43" s="144">
        <f>D43*E43</f>
        <v>0</v>
      </c>
      <c r="G43" s="132"/>
      <c r="H43" s="133"/>
      <c r="I43" s="134"/>
      <c r="J43" s="128"/>
      <c r="K43" s="134"/>
    </row>
    <row r="45" spans="1:11" ht="51">
      <c r="A45" s="142" t="s">
        <v>262</v>
      </c>
      <c r="B45" s="143" t="s">
        <v>675</v>
      </c>
      <c r="C45" s="128" t="s">
        <v>291</v>
      </c>
      <c r="D45" s="145">
        <v>1</v>
      </c>
      <c r="E45" s="42"/>
      <c r="F45" s="144">
        <f t="shared" ref="F45:F66" si="0">D45*E45</f>
        <v>0</v>
      </c>
      <c r="G45" s="132"/>
      <c r="H45" s="133"/>
      <c r="I45" s="134"/>
      <c r="J45" s="128"/>
      <c r="K45" s="134"/>
    </row>
    <row r="47" spans="1:11" ht="38.25">
      <c r="A47" s="142" t="s">
        <v>263</v>
      </c>
      <c r="B47" s="143" t="s">
        <v>676</v>
      </c>
      <c r="C47" s="128" t="s">
        <v>397</v>
      </c>
      <c r="D47" s="129">
        <v>3</v>
      </c>
      <c r="E47" s="42"/>
      <c r="F47" s="144">
        <f t="shared" si="0"/>
        <v>0</v>
      </c>
      <c r="G47" s="132"/>
      <c r="H47" s="133"/>
      <c r="I47" s="134"/>
      <c r="J47" s="128"/>
      <c r="K47" s="134"/>
    </row>
    <row r="49" spans="1:11" ht="63.75">
      <c r="A49" s="142" t="s">
        <v>270</v>
      </c>
      <c r="B49" s="143" t="s">
        <v>677</v>
      </c>
      <c r="C49" s="128"/>
      <c r="D49" s="129"/>
      <c r="E49" s="129"/>
      <c r="F49" s="144"/>
      <c r="G49" s="132"/>
      <c r="H49" s="133"/>
      <c r="I49" s="134"/>
      <c r="J49" s="128"/>
      <c r="K49" s="134"/>
    </row>
    <row r="50" spans="1:11">
      <c r="A50" s="146"/>
      <c r="B50" s="143" t="s">
        <v>678</v>
      </c>
      <c r="C50" s="128" t="s">
        <v>261</v>
      </c>
      <c r="D50" s="129">
        <v>3</v>
      </c>
      <c r="E50" s="42"/>
      <c r="F50" s="144">
        <f t="shared" si="0"/>
        <v>0</v>
      </c>
      <c r="G50" s="132"/>
      <c r="H50" s="133"/>
      <c r="I50" s="134"/>
      <c r="J50" s="128"/>
      <c r="K50" s="134"/>
    </row>
    <row r="52" spans="1:11" ht="25.5">
      <c r="A52" s="142" t="s">
        <v>271</v>
      </c>
      <c r="B52" s="143" t="s">
        <v>679</v>
      </c>
      <c r="C52" s="128" t="s">
        <v>261</v>
      </c>
      <c r="D52" s="129">
        <v>10</v>
      </c>
      <c r="E52" s="42"/>
      <c r="F52" s="144">
        <f t="shared" si="0"/>
        <v>0</v>
      </c>
      <c r="G52" s="132"/>
      <c r="H52" s="133"/>
      <c r="I52" s="134"/>
      <c r="J52" s="128"/>
      <c r="K52" s="134"/>
    </row>
    <row r="54" spans="1:11" ht="25.5">
      <c r="A54" s="142" t="s">
        <v>272</v>
      </c>
      <c r="B54" s="143" t="s">
        <v>680</v>
      </c>
      <c r="C54" s="128" t="s">
        <v>2</v>
      </c>
      <c r="D54" s="129">
        <v>2</v>
      </c>
      <c r="E54" s="42"/>
      <c r="F54" s="144">
        <f t="shared" si="0"/>
        <v>0</v>
      </c>
      <c r="G54" s="132"/>
      <c r="H54" s="133"/>
      <c r="I54" s="134"/>
      <c r="J54" s="128"/>
      <c r="K54" s="134"/>
    </row>
    <row r="56" spans="1:11">
      <c r="A56" s="142" t="s">
        <v>273</v>
      </c>
      <c r="B56" s="143" t="s">
        <v>681</v>
      </c>
      <c r="C56" s="128" t="s">
        <v>291</v>
      </c>
      <c r="D56" s="129">
        <v>1</v>
      </c>
      <c r="E56" s="42"/>
      <c r="F56" s="144">
        <f t="shared" si="0"/>
        <v>0</v>
      </c>
      <c r="G56" s="132"/>
      <c r="H56" s="133"/>
      <c r="I56" s="134"/>
      <c r="J56" s="128"/>
      <c r="K56" s="134"/>
    </row>
    <row r="58" spans="1:11" ht="25.5">
      <c r="A58" s="142" t="s">
        <v>275</v>
      </c>
      <c r="B58" s="143" t="s">
        <v>682</v>
      </c>
      <c r="C58" s="128" t="s">
        <v>2</v>
      </c>
      <c r="D58" s="129">
        <v>1</v>
      </c>
      <c r="E58" s="42"/>
      <c r="F58" s="144">
        <f t="shared" si="0"/>
        <v>0</v>
      </c>
      <c r="G58" s="132"/>
      <c r="H58" s="133"/>
      <c r="I58" s="134"/>
      <c r="J58" s="128"/>
      <c r="K58" s="134"/>
    </row>
    <row r="60" spans="1:11">
      <c r="A60" s="142" t="s">
        <v>277</v>
      </c>
      <c r="B60" s="143" t="s">
        <v>683</v>
      </c>
      <c r="C60" s="128" t="s">
        <v>397</v>
      </c>
      <c r="D60" s="129">
        <v>98</v>
      </c>
      <c r="E60" s="42"/>
      <c r="F60" s="144">
        <f t="shared" si="0"/>
        <v>0</v>
      </c>
      <c r="G60" s="132"/>
      <c r="H60" s="133"/>
      <c r="I60" s="134"/>
      <c r="J60" s="128"/>
      <c r="K60" s="134"/>
    </row>
    <row r="62" spans="1:11">
      <c r="A62" s="147" t="s">
        <v>279</v>
      </c>
      <c r="B62" s="143" t="s">
        <v>684</v>
      </c>
      <c r="C62" s="128" t="s">
        <v>291</v>
      </c>
      <c r="D62" s="129">
        <v>1</v>
      </c>
      <c r="E62" s="42"/>
      <c r="F62" s="144">
        <f t="shared" si="0"/>
        <v>0</v>
      </c>
      <c r="G62" s="132"/>
      <c r="H62" s="133"/>
      <c r="I62" s="134"/>
      <c r="J62" s="128"/>
      <c r="K62" s="134"/>
    </row>
    <row r="64" spans="1:11">
      <c r="A64" s="147" t="s">
        <v>281</v>
      </c>
      <c r="B64" s="143" t="s">
        <v>685</v>
      </c>
      <c r="C64" s="128" t="s">
        <v>291</v>
      </c>
      <c r="D64" s="129">
        <v>1</v>
      </c>
      <c r="E64" s="42"/>
      <c r="F64" s="144">
        <f t="shared" si="0"/>
        <v>0</v>
      </c>
      <c r="G64" s="132"/>
      <c r="H64" s="133"/>
      <c r="I64" s="134"/>
      <c r="J64" s="128"/>
      <c r="K64" s="134"/>
    </row>
    <row r="66" spans="1:11">
      <c r="A66" s="147" t="s">
        <v>282</v>
      </c>
      <c r="B66" s="143" t="s">
        <v>686</v>
      </c>
      <c r="C66" s="128" t="s">
        <v>291</v>
      </c>
      <c r="D66" s="129">
        <v>1</v>
      </c>
      <c r="E66" s="42"/>
      <c r="F66" s="144">
        <f t="shared" si="0"/>
        <v>0</v>
      </c>
      <c r="G66" s="132"/>
      <c r="H66" s="133"/>
      <c r="I66" s="134"/>
      <c r="J66" s="128"/>
      <c r="K66" s="134"/>
    </row>
    <row r="67" spans="1:11">
      <c r="A67" s="147"/>
      <c r="B67" s="143"/>
      <c r="C67" s="128"/>
      <c r="D67" s="148"/>
      <c r="E67" s="130"/>
      <c r="F67" s="144"/>
      <c r="G67" s="132"/>
      <c r="H67" s="133"/>
      <c r="I67" s="134"/>
      <c r="J67" s="128"/>
      <c r="K67" s="134"/>
    </row>
    <row r="68" spans="1:11" s="141" customFormat="1">
      <c r="A68" s="149"/>
      <c r="B68" s="112" t="s">
        <v>1</v>
      </c>
      <c r="C68" s="150"/>
      <c r="D68" s="148"/>
      <c r="E68" s="151"/>
      <c r="F68" s="131">
        <f>SUM(F41:F66)</f>
        <v>0</v>
      </c>
      <c r="G68" s="132"/>
      <c r="H68" s="152"/>
      <c r="I68" s="153"/>
      <c r="J68" s="150"/>
      <c r="K68" s="153"/>
    </row>
    <row r="69" spans="1:11">
      <c r="A69" s="147"/>
      <c r="B69" s="143"/>
      <c r="C69" s="128"/>
      <c r="D69" s="148"/>
      <c r="E69" s="130"/>
      <c r="F69" s="144"/>
      <c r="G69" s="132"/>
      <c r="H69" s="133"/>
      <c r="I69" s="134"/>
      <c r="J69" s="128"/>
      <c r="K69" s="134"/>
    </row>
    <row r="70" spans="1:11">
      <c r="A70" s="146"/>
      <c r="B70" s="143"/>
      <c r="C70" s="128"/>
      <c r="D70" s="129"/>
      <c r="E70" s="130"/>
      <c r="F70" s="144"/>
      <c r="G70" s="132"/>
      <c r="H70" s="133"/>
      <c r="I70" s="134"/>
      <c r="J70" s="128"/>
      <c r="K70" s="134"/>
    </row>
    <row r="71" spans="1:11">
      <c r="A71" s="111" t="s">
        <v>262</v>
      </c>
      <c r="B71" s="112" t="s">
        <v>668</v>
      </c>
      <c r="C71" s="128"/>
      <c r="D71" s="129"/>
      <c r="E71" s="130"/>
      <c r="F71" s="131"/>
      <c r="G71" s="132"/>
      <c r="H71" s="133"/>
      <c r="I71" s="134"/>
      <c r="J71" s="128"/>
      <c r="K71" s="134"/>
    </row>
    <row r="72" spans="1:11" s="141" customFormat="1">
      <c r="A72" s="135" t="s">
        <v>254</v>
      </c>
      <c r="B72" s="136" t="s">
        <v>663</v>
      </c>
      <c r="C72" s="137" t="s">
        <v>664</v>
      </c>
      <c r="D72" s="138" t="s">
        <v>391</v>
      </c>
      <c r="E72" s="139" t="s">
        <v>665</v>
      </c>
      <c r="F72" s="140" t="s">
        <v>666</v>
      </c>
      <c r="G72" s="132"/>
      <c r="H72" s="133"/>
      <c r="I72" s="134"/>
      <c r="J72" s="128"/>
      <c r="K72" s="134"/>
    </row>
    <row r="73" spans="1:11" ht="25.5">
      <c r="A73" s="142" t="s">
        <v>260</v>
      </c>
      <c r="B73" s="154" t="s">
        <v>688</v>
      </c>
      <c r="C73" s="128"/>
      <c r="D73" s="129"/>
      <c r="E73" s="130"/>
      <c r="F73" s="144"/>
      <c r="G73" s="132"/>
      <c r="H73" s="133"/>
      <c r="I73" s="134"/>
      <c r="J73" s="128"/>
      <c r="K73" s="134"/>
    </row>
    <row r="74" spans="1:11">
      <c r="A74" s="146"/>
      <c r="B74" s="143" t="s">
        <v>687</v>
      </c>
      <c r="C74" s="128" t="s">
        <v>261</v>
      </c>
      <c r="D74" s="129">
        <v>110</v>
      </c>
      <c r="E74" s="42"/>
      <c r="F74" s="144">
        <f>D74*E74</f>
        <v>0</v>
      </c>
      <c r="G74" s="132"/>
      <c r="H74" s="133"/>
      <c r="I74" s="134"/>
      <c r="J74" s="128"/>
      <c r="K74" s="134"/>
    </row>
    <row r="75" spans="1:11">
      <c r="A75" s="146"/>
      <c r="B75" s="143"/>
      <c r="C75" s="128"/>
      <c r="D75" s="129"/>
      <c r="E75" s="130"/>
      <c r="F75" s="144"/>
      <c r="G75" s="132"/>
      <c r="H75" s="133"/>
      <c r="I75" s="134"/>
      <c r="J75" s="128"/>
      <c r="K75" s="134"/>
    </row>
    <row r="76" spans="1:11">
      <c r="A76" s="142" t="s">
        <v>262</v>
      </c>
      <c r="B76" s="154" t="s">
        <v>669</v>
      </c>
      <c r="C76" s="128"/>
      <c r="D76" s="129"/>
      <c r="E76" s="130"/>
      <c r="F76" s="144"/>
      <c r="G76" s="132"/>
      <c r="H76" s="133"/>
      <c r="I76" s="134"/>
      <c r="J76" s="128"/>
      <c r="K76" s="134"/>
    </row>
    <row r="77" spans="1:11">
      <c r="A77" s="146"/>
      <c r="B77" s="143" t="s">
        <v>689</v>
      </c>
      <c r="C77" s="128" t="s">
        <v>2</v>
      </c>
      <c r="D77" s="129">
        <v>2</v>
      </c>
      <c r="E77" s="42"/>
      <c r="F77" s="144">
        <f>D77*E77</f>
        <v>0</v>
      </c>
      <c r="G77" s="132"/>
      <c r="H77" s="133"/>
      <c r="I77" s="134"/>
      <c r="J77" s="128"/>
      <c r="K77" s="134"/>
    </row>
    <row r="78" spans="1:11">
      <c r="A78" s="146"/>
      <c r="B78" s="143"/>
      <c r="C78" s="128"/>
      <c r="D78" s="129"/>
      <c r="E78" s="130"/>
      <c r="F78" s="144"/>
      <c r="G78" s="132"/>
      <c r="H78" s="133"/>
      <c r="I78" s="134"/>
      <c r="J78" s="128"/>
      <c r="K78" s="134"/>
    </row>
    <row r="79" spans="1:11">
      <c r="A79" s="142" t="s">
        <v>263</v>
      </c>
      <c r="B79" s="154" t="s">
        <v>690</v>
      </c>
      <c r="C79" s="128"/>
      <c r="D79" s="129"/>
      <c r="E79" s="130"/>
      <c r="F79" s="144"/>
      <c r="G79" s="132"/>
      <c r="H79" s="133"/>
      <c r="I79" s="134"/>
      <c r="J79" s="128"/>
      <c r="K79" s="134"/>
    </row>
    <row r="80" spans="1:11">
      <c r="A80" s="146"/>
      <c r="B80" s="143" t="s">
        <v>691</v>
      </c>
      <c r="C80" s="128" t="s">
        <v>2</v>
      </c>
      <c r="D80" s="129">
        <v>8</v>
      </c>
      <c r="E80" s="42"/>
      <c r="F80" s="144">
        <f>D80*E80</f>
        <v>0</v>
      </c>
      <c r="G80" s="132"/>
      <c r="H80" s="133"/>
      <c r="I80" s="134"/>
      <c r="J80" s="128"/>
      <c r="K80" s="134"/>
    </row>
    <row r="81" spans="1:11">
      <c r="A81" s="146"/>
      <c r="B81" s="143"/>
      <c r="C81" s="128"/>
      <c r="D81" s="129"/>
      <c r="E81" s="130"/>
      <c r="F81" s="144"/>
      <c r="G81" s="132"/>
      <c r="H81" s="133"/>
      <c r="I81" s="134"/>
      <c r="J81" s="128"/>
      <c r="K81" s="134"/>
    </row>
    <row r="82" spans="1:11" ht="63.75">
      <c r="A82" s="142" t="s">
        <v>270</v>
      </c>
      <c r="B82" s="143" t="s">
        <v>673</v>
      </c>
      <c r="C82" s="128"/>
      <c r="D82" s="129"/>
      <c r="E82" s="130"/>
      <c r="F82" s="144"/>
      <c r="G82" s="132"/>
      <c r="H82" s="133"/>
      <c r="I82" s="134"/>
      <c r="J82" s="128"/>
      <c r="K82" s="134"/>
    </row>
    <row r="83" spans="1:11">
      <c r="A83" s="146"/>
      <c r="B83" s="112" t="s">
        <v>692</v>
      </c>
      <c r="C83" s="128"/>
      <c r="D83" s="129"/>
      <c r="E83" s="130"/>
      <c r="F83" s="144"/>
      <c r="G83" s="132"/>
      <c r="H83" s="133"/>
      <c r="I83" s="134"/>
      <c r="J83" s="128"/>
      <c r="K83" s="134"/>
    </row>
    <row r="84" spans="1:11">
      <c r="A84" s="146"/>
      <c r="B84" s="112" t="s">
        <v>693</v>
      </c>
      <c r="C84" s="128"/>
      <c r="D84" s="129"/>
      <c r="E84" s="130"/>
      <c r="F84" s="144"/>
      <c r="G84" s="132"/>
      <c r="H84" s="133"/>
      <c r="I84" s="134"/>
      <c r="J84" s="128"/>
      <c r="K84" s="134"/>
    </row>
    <row r="85" spans="1:11">
      <c r="A85" s="146"/>
      <c r="B85" s="112" t="s">
        <v>694</v>
      </c>
      <c r="C85" s="128"/>
      <c r="D85" s="129"/>
      <c r="E85" s="130"/>
      <c r="F85" s="144"/>
      <c r="G85" s="132"/>
      <c r="H85" s="133"/>
      <c r="I85" s="134"/>
      <c r="J85" s="128"/>
      <c r="K85" s="134"/>
    </row>
    <row r="86" spans="1:11">
      <c r="A86" s="146"/>
      <c r="B86" s="112" t="s">
        <v>695</v>
      </c>
      <c r="C86" s="128"/>
      <c r="D86" s="129"/>
      <c r="E86" s="130"/>
      <c r="F86" s="144"/>
      <c r="G86" s="132"/>
      <c r="H86" s="133"/>
      <c r="I86" s="134"/>
      <c r="J86" s="128"/>
      <c r="K86" s="134"/>
    </row>
    <row r="87" spans="1:11">
      <c r="A87" s="146"/>
      <c r="B87" s="112" t="s">
        <v>696</v>
      </c>
      <c r="C87" s="128"/>
      <c r="D87" s="129"/>
      <c r="E87" s="130"/>
      <c r="F87" s="144"/>
      <c r="G87" s="132"/>
      <c r="H87" s="133"/>
      <c r="I87" s="134"/>
      <c r="J87" s="128"/>
      <c r="K87" s="134"/>
    </row>
    <row r="88" spans="1:11">
      <c r="A88" s="146"/>
      <c r="B88" s="112" t="s">
        <v>697</v>
      </c>
      <c r="C88" s="128"/>
      <c r="D88" s="129"/>
      <c r="E88" s="130"/>
      <c r="F88" s="144"/>
      <c r="G88" s="132"/>
      <c r="H88" s="133"/>
      <c r="I88" s="134"/>
      <c r="J88" s="128"/>
      <c r="K88" s="134"/>
    </row>
    <row r="89" spans="1:11">
      <c r="A89" s="146"/>
      <c r="B89" s="112" t="s">
        <v>698</v>
      </c>
      <c r="C89" s="128"/>
      <c r="D89" s="129"/>
      <c r="E89" s="130"/>
      <c r="F89" s="144"/>
      <c r="G89" s="132"/>
      <c r="H89" s="133"/>
      <c r="I89" s="134"/>
      <c r="J89" s="128"/>
      <c r="K89" s="134"/>
    </row>
    <row r="90" spans="1:11">
      <c r="A90" s="146"/>
      <c r="B90" s="112" t="s">
        <v>699</v>
      </c>
      <c r="C90" s="128"/>
      <c r="D90" s="129"/>
      <c r="E90" s="130"/>
      <c r="F90" s="144"/>
      <c r="G90" s="132"/>
      <c r="H90" s="133"/>
      <c r="I90" s="134"/>
      <c r="J90" s="128"/>
      <c r="K90" s="134"/>
    </row>
    <row r="91" spans="1:11">
      <c r="A91" s="146"/>
      <c r="B91" s="112" t="s">
        <v>700</v>
      </c>
      <c r="C91" s="128"/>
      <c r="D91" s="129"/>
      <c r="E91" s="130"/>
      <c r="F91" s="144"/>
      <c r="G91" s="132"/>
      <c r="H91" s="133"/>
      <c r="I91" s="134"/>
      <c r="J91" s="128"/>
      <c r="K91" s="134"/>
    </row>
    <row r="92" spans="1:11">
      <c r="A92" s="146"/>
      <c r="B92" s="112" t="s">
        <v>701</v>
      </c>
      <c r="C92" s="128"/>
      <c r="D92" s="129"/>
      <c r="E92" s="130"/>
      <c r="F92" s="144"/>
      <c r="G92" s="132"/>
      <c r="H92" s="133"/>
      <c r="I92" s="134"/>
      <c r="J92" s="128"/>
      <c r="K92" s="134"/>
    </row>
    <row r="93" spans="1:11">
      <c r="A93" s="146"/>
      <c r="B93" s="112" t="s">
        <v>702</v>
      </c>
      <c r="C93" s="128"/>
      <c r="D93" s="129"/>
      <c r="E93" s="130"/>
      <c r="F93" s="144"/>
      <c r="G93" s="132"/>
      <c r="H93" s="133"/>
      <c r="I93" s="134"/>
      <c r="J93" s="128"/>
      <c r="K93" s="134"/>
    </row>
    <row r="94" spans="1:11">
      <c r="A94" s="146"/>
      <c r="B94" s="112" t="s">
        <v>703</v>
      </c>
      <c r="C94" s="128"/>
      <c r="D94" s="129"/>
      <c r="E94" s="130"/>
      <c r="F94" s="144"/>
      <c r="G94" s="132"/>
      <c r="H94" s="133"/>
      <c r="I94" s="134"/>
      <c r="J94" s="128"/>
      <c r="K94" s="134"/>
    </row>
    <row r="95" spans="1:11">
      <c r="A95" s="146"/>
      <c r="B95" s="112" t="s">
        <v>704</v>
      </c>
      <c r="C95" s="128"/>
      <c r="D95" s="129"/>
      <c r="E95" s="130"/>
      <c r="F95" s="144"/>
      <c r="G95" s="132"/>
      <c r="H95" s="133"/>
      <c r="I95" s="134"/>
      <c r="J95" s="128"/>
      <c r="K95" s="134"/>
    </row>
    <row r="96" spans="1:11">
      <c r="A96" s="146"/>
      <c r="B96" s="112" t="s">
        <v>705</v>
      </c>
      <c r="C96" s="128"/>
      <c r="D96" s="129"/>
      <c r="E96" s="130"/>
      <c r="F96" s="144"/>
      <c r="G96" s="132"/>
      <c r="H96" s="133"/>
      <c r="I96" s="134"/>
      <c r="J96" s="128"/>
      <c r="K96" s="134"/>
    </row>
    <row r="97" spans="1:11">
      <c r="A97" s="146"/>
      <c r="B97" s="112" t="s">
        <v>706</v>
      </c>
      <c r="C97" s="128"/>
      <c r="D97" s="129"/>
      <c r="E97" s="130"/>
      <c r="F97" s="144"/>
      <c r="G97" s="132"/>
      <c r="H97" s="133"/>
      <c r="I97" s="134"/>
      <c r="J97" s="128"/>
      <c r="K97" s="134"/>
    </row>
    <row r="98" spans="1:11">
      <c r="A98" s="146"/>
      <c r="B98" s="112" t="s">
        <v>707</v>
      </c>
      <c r="C98" s="128"/>
      <c r="D98" s="129"/>
      <c r="E98" s="130"/>
      <c r="F98" s="144"/>
      <c r="G98" s="132"/>
      <c r="H98" s="133"/>
      <c r="I98" s="134"/>
      <c r="J98" s="128"/>
      <c r="K98" s="134"/>
    </row>
    <row r="99" spans="1:11">
      <c r="A99" s="146"/>
      <c r="B99" s="112" t="s">
        <v>708</v>
      </c>
      <c r="C99" s="128"/>
      <c r="D99" s="129"/>
      <c r="E99" s="130"/>
      <c r="F99" s="144"/>
      <c r="G99" s="132"/>
      <c r="H99" s="133"/>
      <c r="I99" s="134"/>
      <c r="J99" s="128"/>
      <c r="K99" s="134"/>
    </row>
    <row r="100" spans="1:11" ht="25.5">
      <c r="A100" s="146"/>
      <c r="B100" s="112" t="s">
        <v>709</v>
      </c>
      <c r="C100" s="128"/>
      <c r="D100" s="129"/>
      <c r="E100" s="130"/>
      <c r="F100" s="144"/>
      <c r="G100" s="132"/>
      <c r="H100" s="133"/>
      <c r="I100" s="134"/>
      <c r="J100" s="128"/>
      <c r="K100" s="134"/>
    </row>
    <row r="101" spans="1:11">
      <c r="A101" s="146"/>
      <c r="B101" s="143"/>
      <c r="C101" s="128" t="s">
        <v>291</v>
      </c>
      <c r="D101" s="129">
        <v>1</v>
      </c>
      <c r="E101" s="42"/>
      <c r="F101" s="144">
        <f>D101*E101</f>
        <v>0</v>
      </c>
      <c r="G101" s="132"/>
      <c r="H101" s="133"/>
      <c r="I101" s="134"/>
      <c r="J101" s="128"/>
      <c r="K101" s="134"/>
    </row>
    <row r="102" spans="1:11">
      <c r="A102" s="146"/>
      <c r="B102" s="143"/>
      <c r="C102" s="128"/>
      <c r="D102" s="129"/>
      <c r="E102" s="130"/>
      <c r="F102" s="144"/>
      <c r="G102" s="132"/>
      <c r="H102" s="133"/>
      <c r="I102" s="134"/>
      <c r="J102" s="128"/>
      <c r="K102" s="134"/>
    </row>
    <row r="103" spans="1:11">
      <c r="A103" s="142" t="s">
        <v>271</v>
      </c>
      <c r="B103" s="143" t="s">
        <v>710</v>
      </c>
      <c r="C103" s="128"/>
      <c r="D103" s="129"/>
      <c r="E103" s="130"/>
      <c r="F103" s="144"/>
      <c r="G103" s="132"/>
      <c r="H103" s="133"/>
      <c r="I103" s="134"/>
      <c r="J103" s="128"/>
      <c r="K103" s="134"/>
    </row>
    <row r="104" spans="1:11" ht="25.5">
      <c r="A104" s="146"/>
      <c r="B104" s="143" t="s">
        <v>711</v>
      </c>
      <c r="C104" s="128" t="s">
        <v>2</v>
      </c>
      <c r="D104" s="129">
        <v>1</v>
      </c>
      <c r="E104" s="42"/>
      <c r="F104" s="144">
        <f>D104*E104</f>
        <v>0</v>
      </c>
      <c r="G104" s="132"/>
      <c r="H104" s="133"/>
      <c r="I104" s="134"/>
      <c r="J104" s="128"/>
      <c r="K104" s="134"/>
    </row>
    <row r="105" spans="1:11">
      <c r="A105" s="146"/>
      <c r="B105" s="143"/>
      <c r="C105" s="128"/>
      <c r="D105" s="129"/>
      <c r="E105" s="130"/>
      <c r="F105" s="144"/>
      <c r="G105" s="132"/>
      <c r="H105" s="133"/>
      <c r="I105" s="134"/>
      <c r="J105" s="128"/>
      <c r="K105" s="134"/>
    </row>
    <row r="106" spans="1:11">
      <c r="A106" s="142" t="s">
        <v>272</v>
      </c>
      <c r="B106" s="143" t="s">
        <v>712</v>
      </c>
      <c r="C106" s="128"/>
      <c r="D106" s="129"/>
      <c r="E106" s="130"/>
      <c r="F106" s="144"/>
      <c r="G106" s="132"/>
      <c r="H106" s="133"/>
      <c r="I106" s="134"/>
      <c r="J106" s="128"/>
      <c r="K106" s="134"/>
    </row>
    <row r="107" spans="1:11" ht="25.5">
      <c r="A107" s="146"/>
      <c r="B107" s="112" t="s">
        <v>713</v>
      </c>
      <c r="C107" s="128"/>
      <c r="D107" s="129"/>
      <c r="E107" s="130"/>
      <c r="F107" s="144"/>
      <c r="G107" s="132"/>
      <c r="H107" s="133"/>
      <c r="I107" s="134"/>
      <c r="J107" s="128"/>
      <c r="K107" s="134"/>
    </row>
    <row r="108" spans="1:11" ht="25.5">
      <c r="A108" s="146"/>
      <c r="B108" s="112" t="s">
        <v>714</v>
      </c>
      <c r="C108" s="128"/>
      <c r="D108" s="129"/>
      <c r="E108" s="130"/>
      <c r="F108" s="144"/>
      <c r="G108" s="132"/>
      <c r="H108" s="133"/>
      <c r="I108" s="134"/>
      <c r="J108" s="128"/>
      <c r="K108" s="134"/>
    </row>
    <row r="109" spans="1:11">
      <c r="A109" s="146"/>
      <c r="B109" s="143"/>
      <c r="C109" s="128" t="s">
        <v>291</v>
      </c>
      <c r="D109" s="129">
        <v>1</v>
      </c>
      <c r="E109" s="42"/>
      <c r="F109" s="144">
        <f>D109*E109</f>
        <v>0</v>
      </c>
      <c r="G109" s="132"/>
      <c r="H109" s="133"/>
      <c r="I109" s="134"/>
      <c r="J109" s="128"/>
      <c r="K109" s="134"/>
    </row>
    <row r="110" spans="1:11">
      <c r="A110" s="146"/>
      <c r="B110" s="143"/>
      <c r="C110" s="128"/>
      <c r="D110" s="129"/>
      <c r="E110" s="130"/>
      <c r="F110" s="144"/>
      <c r="G110" s="132"/>
      <c r="H110" s="133"/>
      <c r="I110" s="134"/>
      <c r="J110" s="128"/>
      <c r="K110" s="134"/>
    </row>
    <row r="111" spans="1:11">
      <c r="A111" s="142" t="s">
        <v>273</v>
      </c>
      <c r="B111" s="143" t="s">
        <v>715</v>
      </c>
      <c r="C111" s="128" t="s">
        <v>291</v>
      </c>
      <c r="D111" s="129">
        <v>1</v>
      </c>
      <c r="E111" s="42"/>
      <c r="F111" s="144">
        <f>D111*E111</f>
        <v>0</v>
      </c>
      <c r="G111" s="132"/>
      <c r="H111" s="133"/>
      <c r="I111" s="134"/>
      <c r="J111" s="128"/>
      <c r="K111" s="134"/>
    </row>
    <row r="112" spans="1:11">
      <c r="A112" s="146"/>
      <c r="B112" s="143"/>
      <c r="C112" s="128"/>
      <c r="D112" s="129"/>
      <c r="E112" s="130"/>
      <c r="F112" s="144"/>
      <c r="G112" s="132"/>
      <c r="H112" s="133"/>
      <c r="I112" s="134"/>
      <c r="J112" s="128"/>
      <c r="K112" s="134"/>
    </row>
    <row r="113" spans="1:11">
      <c r="A113" s="142" t="s">
        <v>275</v>
      </c>
      <c r="B113" s="143" t="s">
        <v>716</v>
      </c>
      <c r="C113" s="128" t="s">
        <v>291</v>
      </c>
      <c r="D113" s="129">
        <v>1</v>
      </c>
      <c r="E113" s="42"/>
      <c r="F113" s="144">
        <f>D113*E113</f>
        <v>0</v>
      </c>
      <c r="G113" s="132"/>
      <c r="H113" s="133"/>
      <c r="I113" s="134"/>
      <c r="J113" s="128"/>
      <c r="K113" s="134"/>
    </row>
    <row r="114" spans="1:11">
      <c r="A114" s="146"/>
      <c r="B114" s="143"/>
      <c r="C114" s="128"/>
      <c r="D114" s="129"/>
      <c r="E114" s="130"/>
      <c r="F114" s="144"/>
      <c r="G114" s="132"/>
      <c r="H114" s="133"/>
      <c r="I114" s="134"/>
      <c r="J114" s="128"/>
      <c r="K114" s="134"/>
    </row>
    <row r="115" spans="1:11">
      <c r="A115" s="142" t="s">
        <v>277</v>
      </c>
      <c r="B115" s="143" t="s">
        <v>728</v>
      </c>
      <c r="C115" s="128" t="s">
        <v>670</v>
      </c>
      <c r="D115" s="155">
        <v>0.03</v>
      </c>
      <c r="E115" s="130">
        <f>SUM(F74:F113)</f>
        <v>0</v>
      </c>
      <c r="F115" s="144">
        <f>D115*E115</f>
        <v>0</v>
      </c>
      <c r="G115" s="132"/>
      <c r="H115" s="133"/>
      <c r="I115" s="134"/>
      <c r="J115" s="128"/>
      <c r="K115" s="134"/>
    </row>
    <row r="116" spans="1:11">
      <c r="A116" s="142"/>
      <c r="B116" s="143"/>
      <c r="C116" s="128"/>
      <c r="D116" s="155"/>
      <c r="E116" s="130"/>
      <c r="F116" s="144"/>
      <c r="G116" s="132"/>
      <c r="H116" s="133"/>
      <c r="I116" s="134"/>
      <c r="J116" s="128"/>
      <c r="K116" s="134"/>
    </row>
    <row r="117" spans="1:11">
      <c r="A117" s="142"/>
      <c r="B117" s="112" t="s">
        <v>1</v>
      </c>
      <c r="C117" s="128"/>
      <c r="D117" s="155"/>
      <c r="E117" s="130"/>
      <c r="F117" s="131">
        <f>SUM(F73:F115)</f>
        <v>0</v>
      </c>
      <c r="G117" s="132"/>
      <c r="H117" s="133"/>
      <c r="I117" s="134"/>
      <c r="J117" s="128"/>
      <c r="K117" s="134"/>
    </row>
    <row r="118" spans="1:11">
      <c r="A118" s="142"/>
      <c r="B118" s="143"/>
      <c r="C118" s="128"/>
      <c r="D118" s="155"/>
      <c r="E118" s="130"/>
      <c r="F118" s="144"/>
      <c r="G118" s="132"/>
      <c r="H118" s="133"/>
      <c r="I118" s="134"/>
      <c r="J118" s="128"/>
      <c r="K118" s="134"/>
    </row>
    <row r="119" spans="1:11">
      <c r="A119" s="146"/>
      <c r="B119" s="143"/>
      <c r="C119" s="128"/>
      <c r="D119" s="129"/>
      <c r="E119" s="130"/>
      <c r="F119" s="144"/>
      <c r="G119" s="132"/>
      <c r="H119" s="133"/>
      <c r="I119" s="134"/>
      <c r="J119" s="128"/>
      <c r="K119" s="134"/>
    </row>
    <row r="120" spans="1:11">
      <c r="A120" s="111" t="s">
        <v>263</v>
      </c>
      <c r="B120" s="112" t="s">
        <v>672</v>
      </c>
      <c r="C120" s="150"/>
      <c r="D120" s="129"/>
      <c r="E120" s="151"/>
      <c r="F120" s="131"/>
      <c r="G120" s="132"/>
      <c r="H120" s="133"/>
      <c r="I120" s="134"/>
      <c r="J120" s="128"/>
      <c r="K120" s="134"/>
    </row>
    <row r="121" spans="1:11" s="141" customFormat="1">
      <c r="A121" s="135" t="s">
        <v>254</v>
      </c>
      <c r="B121" s="136" t="s">
        <v>663</v>
      </c>
      <c r="C121" s="137" t="s">
        <v>664</v>
      </c>
      <c r="D121" s="138" t="s">
        <v>391</v>
      </c>
      <c r="E121" s="139" t="s">
        <v>665</v>
      </c>
      <c r="F121" s="140" t="s">
        <v>666</v>
      </c>
      <c r="G121" s="132"/>
      <c r="H121" s="133"/>
      <c r="I121" s="134"/>
      <c r="J121" s="128"/>
      <c r="K121" s="134"/>
    </row>
    <row r="122" spans="1:11">
      <c r="A122" s="142" t="s">
        <v>260</v>
      </c>
      <c r="B122" s="143" t="s">
        <v>717</v>
      </c>
      <c r="C122" s="128" t="s">
        <v>291</v>
      </c>
      <c r="D122" s="129">
        <v>1</v>
      </c>
      <c r="E122" s="42"/>
      <c r="F122" s="144">
        <f>D122*E122</f>
        <v>0</v>
      </c>
      <c r="G122" s="132"/>
      <c r="H122" s="133"/>
      <c r="I122" s="134"/>
      <c r="J122" s="128"/>
      <c r="K122" s="134"/>
    </row>
    <row r="123" spans="1:11">
      <c r="A123" s="142"/>
      <c r="B123" s="143"/>
      <c r="C123" s="128"/>
      <c r="D123" s="155"/>
      <c r="E123" s="130"/>
      <c r="F123" s="144"/>
      <c r="G123" s="132"/>
      <c r="H123" s="133"/>
      <c r="I123" s="134"/>
      <c r="J123" s="128"/>
      <c r="K123" s="134"/>
    </row>
    <row r="124" spans="1:11">
      <c r="A124" s="142"/>
      <c r="B124" s="112" t="s">
        <v>1</v>
      </c>
      <c r="C124" s="128"/>
      <c r="D124" s="155"/>
      <c r="E124" s="130"/>
      <c r="F124" s="131">
        <f>SUM(F122)</f>
        <v>0</v>
      </c>
      <c r="G124" s="132"/>
      <c r="H124" s="133"/>
      <c r="I124" s="134"/>
      <c r="J124" s="128"/>
      <c r="K124" s="134"/>
    </row>
    <row r="125" spans="1:11">
      <c r="A125" s="142"/>
      <c r="B125" s="143"/>
      <c r="C125" s="128"/>
      <c r="D125" s="155"/>
      <c r="E125" s="130"/>
      <c r="F125" s="144"/>
      <c r="G125" s="132"/>
      <c r="H125" s="133"/>
      <c r="I125" s="134"/>
      <c r="J125" s="128"/>
      <c r="K125" s="134"/>
    </row>
    <row r="126" spans="1:11">
      <c r="A126" s="146"/>
      <c r="B126" s="143"/>
      <c r="C126" s="128"/>
      <c r="D126" s="129"/>
      <c r="E126" s="130"/>
      <c r="F126" s="144"/>
      <c r="G126" s="132"/>
      <c r="H126" s="133"/>
      <c r="I126" s="134"/>
      <c r="J126" s="128"/>
      <c r="K126" s="134"/>
    </row>
    <row r="127" spans="1:11">
      <c r="A127" s="111" t="s">
        <v>270</v>
      </c>
      <c r="B127" s="112" t="s">
        <v>726</v>
      </c>
      <c r="C127" s="150"/>
      <c r="D127" s="129"/>
      <c r="E127" s="151"/>
      <c r="F127" s="131"/>
      <c r="G127" s="132"/>
      <c r="H127" s="133"/>
      <c r="I127" s="134"/>
      <c r="J127" s="128"/>
      <c r="K127" s="134"/>
    </row>
    <row r="128" spans="1:11" s="141" customFormat="1">
      <c r="A128" s="135" t="s">
        <v>254</v>
      </c>
      <c r="B128" s="136" t="s">
        <v>663</v>
      </c>
      <c r="C128" s="137" t="s">
        <v>664</v>
      </c>
      <c r="D128" s="138" t="s">
        <v>391</v>
      </c>
      <c r="E128" s="139" t="s">
        <v>665</v>
      </c>
      <c r="F128" s="140" t="s">
        <v>666</v>
      </c>
      <c r="G128" s="132"/>
      <c r="H128" s="133"/>
      <c r="I128" s="134"/>
      <c r="J128" s="128"/>
      <c r="K128" s="134"/>
    </row>
    <row r="129" spans="1:11" ht="25.5">
      <c r="A129" s="142" t="s">
        <v>260</v>
      </c>
      <c r="B129" s="143" t="s">
        <v>671</v>
      </c>
      <c r="C129" s="128" t="s">
        <v>291</v>
      </c>
      <c r="D129" s="129">
        <v>1</v>
      </c>
      <c r="E129" s="42"/>
      <c r="F129" s="144">
        <f>D129*E129</f>
        <v>0</v>
      </c>
      <c r="G129" s="132"/>
      <c r="H129" s="133"/>
      <c r="I129" s="134"/>
      <c r="J129" s="128"/>
      <c r="K129" s="134"/>
    </row>
    <row r="130" spans="1:11">
      <c r="A130" s="142"/>
      <c r="B130" s="143"/>
      <c r="C130" s="128"/>
      <c r="D130" s="155"/>
      <c r="E130" s="130"/>
      <c r="F130" s="144"/>
      <c r="G130" s="132"/>
      <c r="H130" s="133"/>
      <c r="I130" s="134"/>
      <c r="J130" s="128"/>
      <c r="K130" s="134"/>
    </row>
    <row r="131" spans="1:11">
      <c r="A131" s="142" t="s">
        <v>262</v>
      </c>
      <c r="B131" s="143" t="s">
        <v>718</v>
      </c>
      <c r="C131" s="128" t="s">
        <v>291</v>
      </c>
      <c r="D131" s="129">
        <v>1</v>
      </c>
      <c r="E131" s="42"/>
      <c r="F131" s="144">
        <f>D131*E131</f>
        <v>0</v>
      </c>
      <c r="G131" s="132"/>
      <c r="H131" s="133"/>
      <c r="I131" s="134"/>
      <c r="J131" s="128"/>
      <c r="K131" s="134"/>
    </row>
    <row r="132" spans="1:11">
      <c r="A132" s="142"/>
      <c r="B132" s="143"/>
      <c r="C132" s="128"/>
      <c r="D132" s="155"/>
      <c r="E132" s="130"/>
      <c r="F132" s="144"/>
      <c r="G132" s="132"/>
      <c r="H132" s="133"/>
      <c r="I132" s="134"/>
      <c r="J132" s="128"/>
      <c r="K132" s="134"/>
    </row>
    <row r="133" spans="1:11">
      <c r="A133" s="142" t="s">
        <v>263</v>
      </c>
      <c r="B133" s="143" t="s">
        <v>719</v>
      </c>
      <c r="C133" s="128" t="s">
        <v>291</v>
      </c>
      <c r="D133" s="129">
        <v>1</v>
      </c>
      <c r="E133" s="42"/>
      <c r="F133" s="144">
        <f>D133*E133</f>
        <v>0</v>
      </c>
      <c r="G133" s="132"/>
      <c r="H133" s="133"/>
      <c r="I133" s="134"/>
      <c r="J133" s="128"/>
      <c r="K133" s="134"/>
    </row>
    <row r="134" spans="1:11">
      <c r="A134" s="142"/>
      <c r="B134" s="143"/>
      <c r="C134" s="128"/>
      <c r="D134" s="155"/>
      <c r="E134" s="130"/>
      <c r="F134" s="144"/>
      <c r="G134" s="132"/>
      <c r="H134" s="133"/>
      <c r="I134" s="134"/>
      <c r="J134" s="128"/>
      <c r="K134" s="134"/>
    </row>
    <row r="135" spans="1:11">
      <c r="A135" s="142"/>
      <c r="B135" s="112" t="s">
        <v>1</v>
      </c>
      <c r="C135" s="128"/>
      <c r="D135" s="155"/>
      <c r="E135" s="130"/>
      <c r="F135" s="131">
        <f>SUM(F129:F133)</f>
        <v>0</v>
      </c>
      <c r="G135" s="132"/>
      <c r="H135" s="133"/>
      <c r="I135" s="134"/>
      <c r="J135" s="128"/>
      <c r="K135" s="134"/>
    </row>
    <row r="136" spans="1:11">
      <c r="A136" s="142"/>
      <c r="B136" s="143"/>
      <c r="C136" s="128"/>
      <c r="D136" s="155"/>
      <c r="E136" s="130"/>
      <c r="F136" s="144"/>
      <c r="G136" s="132"/>
      <c r="H136" s="133"/>
      <c r="I136" s="134"/>
      <c r="J136" s="128"/>
      <c r="K136" s="134"/>
    </row>
    <row r="137" spans="1:11">
      <c r="A137" s="156"/>
      <c r="B137" s="157"/>
      <c r="C137" s="158"/>
      <c r="D137" s="159"/>
      <c r="E137" s="160"/>
    </row>
  </sheetData>
  <sheetProtection password="CCBE" sheet="1" objects="1" scenarios="1"/>
  <protectedRanges>
    <protectedRange password="E99A" sqref="B131 B133" name="Obseg1_4"/>
  </protectedRanges>
  <pageMargins left="0.98425196850393704" right="0.98425196850393704" top="0.98425196850393704" bottom="0.98425196850393704" header="0.59055118110236227" footer="0.59055118110236227"/>
  <pageSetup paperSize="9" scale="91" orientation="portrait" horizontalDpi="4294967292" verticalDpi="300" r:id="rId1"/>
  <headerFooter alignWithMargins="0">
    <oddHeader>&amp;L
&amp;R&amp;"Arial Narrow,Navadno"&amp;9Gradnja športnega parka Savsko naselje v Ljubljani / vzdrževalna dela / PZI / 3 Načrt s področja elektrozehnike / 3 NN priključek</oddHeader>
    <oddFooter>&amp;R&amp;"Arial Narrow,Navadno"&amp;9&amp;P/&amp;N</oddFooter>
  </headerFooter>
  <rowBreaks count="1" manualBreakCount="1">
    <brk id="39"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79998168889431442"/>
  </sheetPr>
  <dimension ref="A1:J309"/>
  <sheetViews>
    <sheetView view="pageBreakPreview" topLeftCell="A19" zoomScaleNormal="100" zoomScaleSheetLayoutView="100" workbookViewId="0">
      <selection activeCell="E37" sqref="E37"/>
    </sheetView>
  </sheetViews>
  <sheetFormatPr defaultColWidth="9.125" defaultRowHeight="12.75"/>
  <cols>
    <col min="1" max="1" width="4.625" style="105" bestFit="1" customWidth="1"/>
    <col min="2" max="2" width="44.125" style="106" customWidth="1"/>
    <col min="3" max="3" width="5.875" style="105" bestFit="1" customWidth="1"/>
    <col min="4" max="4" width="6.5" style="107" customWidth="1"/>
    <col min="5" max="5" width="9.5" style="32" customWidth="1"/>
    <col min="6" max="6" width="10.625" style="32" bestFit="1" customWidth="1"/>
    <col min="7" max="256" width="9.125" style="108"/>
    <col min="257" max="257" width="4.625" style="108" bestFit="1" customWidth="1"/>
    <col min="258" max="258" width="44.125" style="108" customWidth="1"/>
    <col min="259" max="259" width="5.875" style="108" bestFit="1" customWidth="1"/>
    <col min="260" max="260" width="6.5" style="108" customWidth="1"/>
    <col min="261" max="261" width="9.5" style="108" customWidth="1"/>
    <col min="262" max="262" width="10.625" style="108" bestFit="1" customWidth="1"/>
    <col min="263" max="512" width="9.125" style="108"/>
    <col min="513" max="513" width="4.625" style="108" bestFit="1" customWidth="1"/>
    <col min="514" max="514" width="44.125" style="108" customWidth="1"/>
    <col min="515" max="515" width="5.875" style="108" bestFit="1" customWidth="1"/>
    <col min="516" max="516" width="6.5" style="108" customWidth="1"/>
    <col min="517" max="517" width="9.5" style="108" customWidth="1"/>
    <col min="518" max="518" width="10.625" style="108" bestFit="1" customWidth="1"/>
    <col min="519" max="768" width="9.125" style="108"/>
    <col min="769" max="769" width="4.625" style="108" bestFit="1" customWidth="1"/>
    <col min="770" max="770" width="44.125" style="108" customWidth="1"/>
    <col min="771" max="771" width="5.875" style="108" bestFit="1" customWidth="1"/>
    <col min="772" max="772" width="6.5" style="108" customWidth="1"/>
    <col min="773" max="773" width="9.5" style="108" customWidth="1"/>
    <col min="774" max="774" width="10.625" style="108" bestFit="1" customWidth="1"/>
    <col min="775" max="1024" width="9.125" style="108"/>
    <col min="1025" max="1025" width="4.625" style="108" bestFit="1" customWidth="1"/>
    <col min="1026" max="1026" width="44.125" style="108" customWidth="1"/>
    <col min="1027" max="1027" width="5.875" style="108" bestFit="1" customWidth="1"/>
    <col min="1028" max="1028" width="6.5" style="108" customWidth="1"/>
    <col min="1029" max="1029" width="9.5" style="108" customWidth="1"/>
    <col min="1030" max="1030" width="10.625" style="108" bestFit="1" customWidth="1"/>
    <col min="1031" max="1280" width="9.125" style="108"/>
    <col min="1281" max="1281" width="4.625" style="108" bestFit="1" customWidth="1"/>
    <col min="1282" max="1282" width="44.125" style="108" customWidth="1"/>
    <col min="1283" max="1283" width="5.875" style="108" bestFit="1" customWidth="1"/>
    <col min="1284" max="1284" width="6.5" style="108" customWidth="1"/>
    <col min="1285" max="1285" width="9.5" style="108" customWidth="1"/>
    <col min="1286" max="1286" width="10.625" style="108" bestFit="1" customWidth="1"/>
    <col min="1287" max="1536" width="9.125" style="108"/>
    <col min="1537" max="1537" width="4.625" style="108" bestFit="1" customWidth="1"/>
    <col min="1538" max="1538" width="44.125" style="108" customWidth="1"/>
    <col min="1539" max="1539" width="5.875" style="108" bestFit="1" customWidth="1"/>
    <col min="1540" max="1540" width="6.5" style="108" customWidth="1"/>
    <col min="1541" max="1541" width="9.5" style="108" customWidth="1"/>
    <col min="1542" max="1542" width="10.625" style="108" bestFit="1" customWidth="1"/>
    <col min="1543" max="1792" width="9.125" style="108"/>
    <col min="1793" max="1793" width="4.625" style="108" bestFit="1" customWidth="1"/>
    <col min="1794" max="1794" width="44.125" style="108" customWidth="1"/>
    <col min="1795" max="1795" width="5.875" style="108" bestFit="1" customWidth="1"/>
    <col min="1796" max="1796" width="6.5" style="108" customWidth="1"/>
    <col min="1797" max="1797" width="9.5" style="108" customWidth="1"/>
    <col min="1798" max="1798" width="10.625" style="108" bestFit="1" customWidth="1"/>
    <col min="1799" max="2048" width="9.125" style="108"/>
    <col min="2049" max="2049" width="4.625" style="108" bestFit="1" customWidth="1"/>
    <col min="2050" max="2050" width="44.125" style="108" customWidth="1"/>
    <col min="2051" max="2051" width="5.875" style="108" bestFit="1" customWidth="1"/>
    <col min="2052" max="2052" width="6.5" style="108" customWidth="1"/>
    <col min="2053" max="2053" width="9.5" style="108" customWidth="1"/>
    <col min="2054" max="2054" width="10.625" style="108" bestFit="1" customWidth="1"/>
    <col min="2055" max="2304" width="9.125" style="108"/>
    <col min="2305" max="2305" width="4.625" style="108" bestFit="1" customWidth="1"/>
    <col min="2306" max="2306" width="44.125" style="108" customWidth="1"/>
    <col min="2307" max="2307" width="5.875" style="108" bestFit="1" customWidth="1"/>
    <col min="2308" max="2308" width="6.5" style="108" customWidth="1"/>
    <col min="2309" max="2309" width="9.5" style="108" customWidth="1"/>
    <col min="2310" max="2310" width="10.625" style="108" bestFit="1" customWidth="1"/>
    <col min="2311" max="2560" width="9.125" style="108"/>
    <col min="2561" max="2561" width="4.625" style="108" bestFit="1" customWidth="1"/>
    <col min="2562" max="2562" width="44.125" style="108" customWidth="1"/>
    <col min="2563" max="2563" width="5.875" style="108" bestFit="1" customWidth="1"/>
    <col min="2564" max="2564" width="6.5" style="108" customWidth="1"/>
    <col min="2565" max="2565" width="9.5" style="108" customWidth="1"/>
    <col min="2566" max="2566" width="10.625" style="108" bestFit="1" customWidth="1"/>
    <col min="2567" max="2816" width="9.125" style="108"/>
    <col min="2817" max="2817" width="4.625" style="108" bestFit="1" customWidth="1"/>
    <col min="2818" max="2818" width="44.125" style="108" customWidth="1"/>
    <col min="2819" max="2819" width="5.875" style="108" bestFit="1" customWidth="1"/>
    <col min="2820" max="2820" width="6.5" style="108" customWidth="1"/>
    <col min="2821" max="2821" width="9.5" style="108" customWidth="1"/>
    <col min="2822" max="2822" width="10.625" style="108" bestFit="1" customWidth="1"/>
    <col min="2823" max="3072" width="9.125" style="108"/>
    <col min="3073" max="3073" width="4.625" style="108" bestFit="1" customWidth="1"/>
    <col min="3074" max="3074" width="44.125" style="108" customWidth="1"/>
    <col min="3075" max="3075" width="5.875" style="108" bestFit="1" customWidth="1"/>
    <col min="3076" max="3076" width="6.5" style="108" customWidth="1"/>
    <col min="3077" max="3077" width="9.5" style="108" customWidth="1"/>
    <col min="3078" max="3078" width="10.625" style="108" bestFit="1" customWidth="1"/>
    <col min="3079" max="3328" width="9.125" style="108"/>
    <col min="3329" max="3329" width="4.625" style="108" bestFit="1" customWidth="1"/>
    <col min="3330" max="3330" width="44.125" style="108" customWidth="1"/>
    <col min="3331" max="3331" width="5.875" style="108" bestFit="1" customWidth="1"/>
    <col min="3332" max="3332" width="6.5" style="108" customWidth="1"/>
    <col min="3333" max="3333" width="9.5" style="108" customWidth="1"/>
    <col min="3334" max="3334" width="10.625" style="108" bestFit="1" customWidth="1"/>
    <col min="3335" max="3584" width="9.125" style="108"/>
    <col min="3585" max="3585" width="4.625" style="108" bestFit="1" customWidth="1"/>
    <col min="3586" max="3586" width="44.125" style="108" customWidth="1"/>
    <col min="3587" max="3587" width="5.875" style="108" bestFit="1" customWidth="1"/>
    <col min="3588" max="3588" width="6.5" style="108" customWidth="1"/>
    <col min="3589" max="3589" width="9.5" style="108" customWidth="1"/>
    <col min="3590" max="3590" width="10.625" style="108" bestFit="1" customWidth="1"/>
    <col min="3591" max="3840" width="9.125" style="108"/>
    <col min="3841" max="3841" width="4.625" style="108" bestFit="1" customWidth="1"/>
    <col min="3842" max="3842" width="44.125" style="108" customWidth="1"/>
    <col min="3843" max="3843" width="5.875" style="108" bestFit="1" customWidth="1"/>
    <col min="3844" max="3844" width="6.5" style="108" customWidth="1"/>
    <col min="3845" max="3845" width="9.5" style="108" customWidth="1"/>
    <col min="3846" max="3846" width="10.625" style="108" bestFit="1" customWidth="1"/>
    <col min="3847" max="4096" width="9.125" style="108"/>
    <col min="4097" max="4097" width="4.625" style="108" bestFit="1" customWidth="1"/>
    <col min="4098" max="4098" width="44.125" style="108" customWidth="1"/>
    <col min="4099" max="4099" width="5.875" style="108" bestFit="1" customWidth="1"/>
    <col min="4100" max="4100" width="6.5" style="108" customWidth="1"/>
    <col min="4101" max="4101" width="9.5" style="108" customWidth="1"/>
    <col min="4102" max="4102" width="10.625" style="108" bestFit="1" customWidth="1"/>
    <col min="4103" max="4352" width="9.125" style="108"/>
    <col min="4353" max="4353" width="4.625" style="108" bestFit="1" customWidth="1"/>
    <col min="4354" max="4354" width="44.125" style="108" customWidth="1"/>
    <col min="4355" max="4355" width="5.875" style="108" bestFit="1" customWidth="1"/>
    <col min="4356" max="4356" width="6.5" style="108" customWidth="1"/>
    <col min="4357" max="4357" width="9.5" style="108" customWidth="1"/>
    <col min="4358" max="4358" width="10.625" style="108" bestFit="1" customWidth="1"/>
    <col min="4359" max="4608" width="9.125" style="108"/>
    <col min="4609" max="4609" width="4.625" style="108" bestFit="1" customWidth="1"/>
    <col min="4610" max="4610" width="44.125" style="108" customWidth="1"/>
    <col min="4611" max="4611" width="5.875" style="108" bestFit="1" customWidth="1"/>
    <col min="4612" max="4612" width="6.5" style="108" customWidth="1"/>
    <col min="4613" max="4613" width="9.5" style="108" customWidth="1"/>
    <col min="4614" max="4614" width="10.625" style="108" bestFit="1" customWidth="1"/>
    <col min="4615" max="4864" width="9.125" style="108"/>
    <col min="4865" max="4865" width="4.625" style="108" bestFit="1" customWidth="1"/>
    <col min="4866" max="4866" width="44.125" style="108" customWidth="1"/>
    <col min="4867" max="4867" width="5.875" style="108" bestFit="1" customWidth="1"/>
    <col min="4868" max="4868" width="6.5" style="108" customWidth="1"/>
    <col min="4869" max="4869" width="9.5" style="108" customWidth="1"/>
    <col min="4870" max="4870" width="10.625" style="108" bestFit="1" customWidth="1"/>
    <col min="4871" max="5120" width="9.125" style="108"/>
    <col min="5121" max="5121" width="4.625" style="108" bestFit="1" customWidth="1"/>
    <col min="5122" max="5122" width="44.125" style="108" customWidth="1"/>
    <col min="5123" max="5123" width="5.875" style="108" bestFit="1" customWidth="1"/>
    <col min="5124" max="5124" width="6.5" style="108" customWidth="1"/>
    <col min="5125" max="5125" width="9.5" style="108" customWidth="1"/>
    <col min="5126" max="5126" width="10.625" style="108" bestFit="1" customWidth="1"/>
    <col min="5127" max="5376" width="9.125" style="108"/>
    <col min="5377" max="5377" width="4.625" style="108" bestFit="1" customWidth="1"/>
    <col min="5378" max="5378" width="44.125" style="108" customWidth="1"/>
    <col min="5379" max="5379" width="5.875" style="108" bestFit="1" customWidth="1"/>
    <col min="5380" max="5380" width="6.5" style="108" customWidth="1"/>
    <col min="5381" max="5381" width="9.5" style="108" customWidth="1"/>
    <col min="5382" max="5382" width="10.625" style="108" bestFit="1" customWidth="1"/>
    <col min="5383" max="5632" width="9.125" style="108"/>
    <col min="5633" max="5633" width="4.625" style="108" bestFit="1" customWidth="1"/>
    <col min="5634" max="5634" width="44.125" style="108" customWidth="1"/>
    <col min="5635" max="5635" width="5.875" style="108" bestFit="1" customWidth="1"/>
    <col min="5636" max="5636" width="6.5" style="108" customWidth="1"/>
    <col min="5637" max="5637" width="9.5" style="108" customWidth="1"/>
    <col min="5638" max="5638" width="10.625" style="108" bestFit="1" customWidth="1"/>
    <col min="5639" max="5888" width="9.125" style="108"/>
    <col min="5889" max="5889" width="4.625" style="108" bestFit="1" customWidth="1"/>
    <col min="5890" max="5890" width="44.125" style="108" customWidth="1"/>
    <col min="5891" max="5891" width="5.875" style="108" bestFit="1" customWidth="1"/>
    <col min="5892" max="5892" width="6.5" style="108" customWidth="1"/>
    <col min="5893" max="5893" width="9.5" style="108" customWidth="1"/>
    <col min="5894" max="5894" width="10.625" style="108" bestFit="1" customWidth="1"/>
    <col min="5895" max="6144" width="9.125" style="108"/>
    <col min="6145" max="6145" width="4.625" style="108" bestFit="1" customWidth="1"/>
    <col min="6146" max="6146" width="44.125" style="108" customWidth="1"/>
    <col min="6147" max="6147" width="5.875" style="108" bestFit="1" customWidth="1"/>
    <col min="6148" max="6148" width="6.5" style="108" customWidth="1"/>
    <col min="6149" max="6149" width="9.5" style="108" customWidth="1"/>
    <col min="6150" max="6150" width="10.625" style="108" bestFit="1" customWidth="1"/>
    <col min="6151" max="6400" width="9.125" style="108"/>
    <col min="6401" max="6401" width="4.625" style="108" bestFit="1" customWidth="1"/>
    <col min="6402" max="6402" width="44.125" style="108" customWidth="1"/>
    <col min="6403" max="6403" width="5.875" style="108" bestFit="1" customWidth="1"/>
    <col min="6404" max="6404" width="6.5" style="108" customWidth="1"/>
    <col min="6405" max="6405" width="9.5" style="108" customWidth="1"/>
    <col min="6406" max="6406" width="10.625" style="108" bestFit="1" customWidth="1"/>
    <col min="6407" max="6656" width="9.125" style="108"/>
    <col min="6657" max="6657" width="4.625" style="108" bestFit="1" customWidth="1"/>
    <col min="6658" max="6658" width="44.125" style="108" customWidth="1"/>
    <col min="6659" max="6659" width="5.875" style="108" bestFit="1" customWidth="1"/>
    <col min="6660" max="6660" width="6.5" style="108" customWidth="1"/>
    <col min="6661" max="6661" width="9.5" style="108" customWidth="1"/>
    <col min="6662" max="6662" width="10.625" style="108" bestFit="1" customWidth="1"/>
    <col min="6663" max="6912" width="9.125" style="108"/>
    <col min="6913" max="6913" width="4.625" style="108" bestFit="1" customWidth="1"/>
    <col min="6914" max="6914" width="44.125" style="108" customWidth="1"/>
    <col min="6915" max="6915" width="5.875" style="108" bestFit="1" customWidth="1"/>
    <col min="6916" max="6916" width="6.5" style="108" customWidth="1"/>
    <col min="6917" max="6917" width="9.5" style="108" customWidth="1"/>
    <col min="6918" max="6918" width="10.625" style="108" bestFit="1" customWidth="1"/>
    <col min="6919" max="7168" width="9.125" style="108"/>
    <col min="7169" max="7169" width="4.625" style="108" bestFit="1" customWidth="1"/>
    <col min="7170" max="7170" width="44.125" style="108" customWidth="1"/>
    <col min="7171" max="7171" width="5.875" style="108" bestFit="1" customWidth="1"/>
    <col min="7172" max="7172" width="6.5" style="108" customWidth="1"/>
    <col min="7173" max="7173" width="9.5" style="108" customWidth="1"/>
    <col min="7174" max="7174" width="10.625" style="108" bestFit="1" customWidth="1"/>
    <col min="7175" max="7424" width="9.125" style="108"/>
    <col min="7425" max="7425" width="4.625" style="108" bestFit="1" customWidth="1"/>
    <col min="7426" max="7426" width="44.125" style="108" customWidth="1"/>
    <col min="7427" max="7427" width="5.875" style="108" bestFit="1" customWidth="1"/>
    <col min="7428" max="7428" width="6.5" style="108" customWidth="1"/>
    <col min="7429" max="7429" width="9.5" style="108" customWidth="1"/>
    <col min="7430" max="7430" width="10.625" style="108" bestFit="1" customWidth="1"/>
    <col min="7431" max="7680" width="9.125" style="108"/>
    <col min="7681" max="7681" width="4.625" style="108" bestFit="1" customWidth="1"/>
    <col min="7682" max="7682" width="44.125" style="108" customWidth="1"/>
    <col min="7683" max="7683" width="5.875" style="108" bestFit="1" customWidth="1"/>
    <col min="7684" max="7684" width="6.5" style="108" customWidth="1"/>
    <col min="7685" max="7685" width="9.5" style="108" customWidth="1"/>
    <col min="7686" max="7686" width="10.625" style="108" bestFit="1" customWidth="1"/>
    <col min="7687" max="7936" width="9.125" style="108"/>
    <col min="7937" max="7937" width="4.625" style="108" bestFit="1" customWidth="1"/>
    <col min="7938" max="7938" width="44.125" style="108" customWidth="1"/>
    <col min="7939" max="7939" width="5.875" style="108" bestFit="1" customWidth="1"/>
    <col min="7940" max="7940" width="6.5" style="108" customWidth="1"/>
    <col min="7941" max="7941" width="9.5" style="108" customWidth="1"/>
    <col min="7942" max="7942" width="10.625" style="108" bestFit="1" customWidth="1"/>
    <col min="7943" max="8192" width="9.125" style="108"/>
    <col min="8193" max="8193" width="4.625" style="108" bestFit="1" customWidth="1"/>
    <col min="8194" max="8194" width="44.125" style="108" customWidth="1"/>
    <col min="8195" max="8195" width="5.875" style="108" bestFit="1" customWidth="1"/>
    <col min="8196" max="8196" width="6.5" style="108" customWidth="1"/>
    <col min="8197" max="8197" width="9.5" style="108" customWidth="1"/>
    <col min="8198" max="8198" width="10.625" style="108" bestFit="1" customWidth="1"/>
    <col min="8199" max="8448" width="9.125" style="108"/>
    <col min="8449" max="8449" width="4.625" style="108" bestFit="1" customWidth="1"/>
    <col min="8450" max="8450" width="44.125" style="108" customWidth="1"/>
    <col min="8451" max="8451" width="5.875" style="108" bestFit="1" customWidth="1"/>
    <col min="8452" max="8452" width="6.5" style="108" customWidth="1"/>
    <col min="8453" max="8453" width="9.5" style="108" customWidth="1"/>
    <col min="8454" max="8454" width="10.625" style="108" bestFit="1" customWidth="1"/>
    <col min="8455" max="8704" width="9.125" style="108"/>
    <col min="8705" max="8705" width="4.625" style="108" bestFit="1" customWidth="1"/>
    <col min="8706" max="8706" width="44.125" style="108" customWidth="1"/>
    <col min="8707" max="8707" width="5.875" style="108" bestFit="1" customWidth="1"/>
    <col min="8708" max="8708" width="6.5" style="108" customWidth="1"/>
    <col min="8709" max="8709" width="9.5" style="108" customWidth="1"/>
    <col min="8710" max="8710" width="10.625" style="108" bestFit="1" customWidth="1"/>
    <col min="8711" max="8960" width="9.125" style="108"/>
    <col min="8961" max="8961" width="4.625" style="108" bestFit="1" customWidth="1"/>
    <col min="8962" max="8962" width="44.125" style="108" customWidth="1"/>
    <col min="8963" max="8963" width="5.875" style="108" bestFit="1" customWidth="1"/>
    <col min="8964" max="8964" width="6.5" style="108" customWidth="1"/>
    <col min="8965" max="8965" width="9.5" style="108" customWidth="1"/>
    <col min="8966" max="8966" width="10.625" style="108" bestFit="1" customWidth="1"/>
    <col min="8967" max="9216" width="9.125" style="108"/>
    <col min="9217" max="9217" width="4.625" style="108" bestFit="1" customWidth="1"/>
    <col min="9218" max="9218" width="44.125" style="108" customWidth="1"/>
    <col min="9219" max="9219" width="5.875" style="108" bestFit="1" customWidth="1"/>
    <col min="9220" max="9220" width="6.5" style="108" customWidth="1"/>
    <col min="9221" max="9221" width="9.5" style="108" customWidth="1"/>
    <col min="9222" max="9222" width="10.625" style="108" bestFit="1" customWidth="1"/>
    <col min="9223" max="9472" width="9.125" style="108"/>
    <col min="9473" max="9473" width="4.625" style="108" bestFit="1" customWidth="1"/>
    <col min="9474" max="9474" width="44.125" style="108" customWidth="1"/>
    <col min="9475" max="9475" width="5.875" style="108" bestFit="1" customWidth="1"/>
    <col min="9476" max="9476" width="6.5" style="108" customWidth="1"/>
    <col min="9477" max="9477" width="9.5" style="108" customWidth="1"/>
    <col min="9478" max="9478" width="10.625" style="108" bestFit="1" customWidth="1"/>
    <col min="9479" max="9728" width="9.125" style="108"/>
    <col min="9729" max="9729" width="4.625" style="108" bestFit="1" customWidth="1"/>
    <col min="9730" max="9730" width="44.125" style="108" customWidth="1"/>
    <col min="9731" max="9731" width="5.875" style="108" bestFit="1" customWidth="1"/>
    <col min="9732" max="9732" width="6.5" style="108" customWidth="1"/>
    <col min="9733" max="9733" width="9.5" style="108" customWidth="1"/>
    <col min="9734" max="9734" width="10.625" style="108" bestFit="1" customWidth="1"/>
    <col min="9735" max="9984" width="9.125" style="108"/>
    <col min="9985" max="9985" width="4.625" style="108" bestFit="1" customWidth="1"/>
    <col min="9986" max="9986" width="44.125" style="108" customWidth="1"/>
    <col min="9987" max="9987" width="5.875" style="108" bestFit="1" customWidth="1"/>
    <col min="9988" max="9988" width="6.5" style="108" customWidth="1"/>
    <col min="9989" max="9989" width="9.5" style="108" customWidth="1"/>
    <col min="9990" max="9990" width="10.625" style="108" bestFit="1" customWidth="1"/>
    <col min="9991" max="10240" width="9.125" style="108"/>
    <col min="10241" max="10241" width="4.625" style="108" bestFit="1" customWidth="1"/>
    <col min="10242" max="10242" width="44.125" style="108" customWidth="1"/>
    <col min="10243" max="10243" width="5.875" style="108" bestFit="1" customWidth="1"/>
    <col min="10244" max="10244" width="6.5" style="108" customWidth="1"/>
    <col min="10245" max="10245" width="9.5" style="108" customWidth="1"/>
    <col min="10246" max="10246" width="10.625" style="108" bestFit="1" customWidth="1"/>
    <col min="10247" max="10496" width="9.125" style="108"/>
    <col min="10497" max="10497" width="4.625" style="108" bestFit="1" customWidth="1"/>
    <col min="10498" max="10498" width="44.125" style="108" customWidth="1"/>
    <col min="10499" max="10499" width="5.875" style="108" bestFit="1" customWidth="1"/>
    <col min="10500" max="10500" width="6.5" style="108" customWidth="1"/>
    <col min="10501" max="10501" width="9.5" style="108" customWidth="1"/>
    <col min="10502" max="10502" width="10.625" style="108" bestFit="1" customWidth="1"/>
    <col min="10503" max="10752" width="9.125" style="108"/>
    <col min="10753" max="10753" width="4.625" style="108" bestFit="1" customWidth="1"/>
    <col min="10754" max="10754" width="44.125" style="108" customWidth="1"/>
    <col min="10755" max="10755" width="5.875" style="108" bestFit="1" customWidth="1"/>
    <col min="10756" max="10756" width="6.5" style="108" customWidth="1"/>
    <col min="10757" max="10757" width="9.5" style="108" customWidth="1"/>
    <col min="10758" max="10758" width="10.625" style="108" bestFit="1" customWidth="1"/>
    <col min="10759" max="11008" width="9.125" style="108"/>
    <col min="11009" max="11009" width="4.625" style="108" bestFit="1" customWidth="1"/>
    <col min="11010" max="11010" width="44.125" style="108" customWidth="1"/>
    <col min="11011" max="11011" width="5.875" style="108" bestFit="1" customWidth="1"/>
    <col min="11012" max="11012" width="6.5" style="108" customWidth="1"/>
    <col min="11013" max="11013" width="9.5" style="108" customWidth="1"/>
    <col min="11014" max="11014" width="10.625" style="108" bestFit="1" customWidth="1"/>
    <col min="11015" max="11264" width="9.125" style="108"/>
    <col min="11265" max="11265" width="4.625" style="108" bestFit="1" customWidth="1"/>
    <col min="11266" max="11266" width="44.125" style="108" customWidth="1"/>
    <col min="11267" max="11267" width="5.875" style="108" bestFit="1" customWidth="1"/>
    <col min="11268" max="11268" width="6.5" style="108" customWidth="1"/>
    <col min="11269" max="11269" width="9.5" style="108" customWidth="1"/>
    <col min="11270" max="11270" width="10.625" style="108" bestFit="1" customWidth="1"/>
    <col min="11271" max="11520" width="9.125" style="108"/>
    <col min="11521" max="11521" width="4.625" style="108" bestFit="1" customWidth="1"/>
    <col min="11522" max="11522" width="44.125" style="108" customWidth="1"/>
    <col min="11523" max="11523" width="5.875" style="108" bestFit="1" customWidth="1"/>
    <col min="11524" max="11524" width="6.5" style="108" customWidth="1"/>
    <col min="11525" max="11525" width="9.5" style="108" customWidth="1"/>
    <col min="11526" max="11526" width="10.625" style="108" bestFit="1" customWidth="1"/>
    <col min="11527" max="11776" width="9.125" style="108"/>
    <col min="11777" max="11777" width="4.625" style="108" bestFit="1" customWidth="1"/>
    <col min="11778" max="11778" width="44.125" style="108" customWidth="1"/>
    <col min="11779" max="11779" width="5.875" style="108" bestFit="1" customWidth="1"/>
    <col min="11780" max="11780" width="6.5" style="108" customWidth="1"/>
    <col min="11781" max="11781" width="9.5" style="108" customWidth="1"/>
    <col min="11782" max="11782" width="10.625" style="108" bestFit="1" customWidth="1"/>
    <col min="11783" max="12032" width="9.125" style="108"/>
    <col min="12033" max="12033" width="4.625" style="108" bestFit="1" customWidth="1"/>
    <col min="12034" max="12034" width="44.125" style="108" customWidth="1"/>
    <col min="12035" max="12035" width="5.875" style="108" bestFit="1" customWidth="1"/>
    <col min="12036" max="12036" width="6.5" style="108" customWidth="1"/>
    <col min="12037" max="12037" width="9.5" style="108" customWidth="1"/>
    <col min="12038" max="12038" width="10.625" style="108" bestFit="1" customWidth="1"/>
    <col min="12039" max="12288" width="9.125" style="108"/>
    <col min="12289" max="12289" width="4.625" style="108" bestFit="1" customWidth="1"/>
    <col min="12290" max="12290" width="44.125" style="108" customWidth="1"/>
    <col min="12291" max="12291" width="5.875" style="108" bestFit="1" customWidth="1"/>
    <col min="12292" max="12292" width="6.5" style="108" customWidth="1"/>
    <col min="12293" max="12293" width="9.5" style="108" customWidth="1"/>
    <col min="12294" max="12294" width="10.625" style="108" bestFit="1" customWidth="1"/>
    <col min="12295" max="12544" width="9.125" style="108"/>
    <col min="12545" max="12545" width="4.625" style="108" bestFit="1" customWidth="1"/>
    <col min="12546" max="12546" width="44.125" style="108" customWidth="1"/>
    <col min="12547" max="12547" width="5.875" style="108" bestFit="1" customWidth="1"/>
    <col min="12548" max="12548" width="6.5" style="108" customWidth="1"/>
    <col min="12549" max="12549" width="9.5" style="108" customWidth="1"/>
    <col min="12550" max="12550" width="10.625" style="108" bestFit="1" customWidth="1"/>
    <col min="12551" max="12800" width="9.125" style="108"/>
    <col min="12801" max="12801" width="4.625" style="108" bestFit="1" customWidth="1"/>
    <col min="12802" max="12802" width="44.125" style="108" customWidth="1"/>
    <col min="12803" max="12803" width="5.875" style="108" bestFit="1" customWidth="1"/>
    <col min="12804" max="12804" width="6.5" style="108" customWidth="1"/>
    <col min="12805" max="12805" width="9.5" style="108" customWidth="1"/>
    <col min="12806" max="12806" width="10.625" style="108" bestFit="1" customWidth="1"/>
    <col min="12807" max="13056" width="9.125" style="108"/>
    <col min="13057" max="13057" width="4.625" style="108" bestFit="1" customWidth="1"/>
    <col min="13058" max="13058" width="44.125" style="108" customWidth="1"/>
    <col min="13059" max="13059" width="5.875" style="108" bestFit="1" customWidth="1"/>
    <col min="13060" max="13060" width="6.5" style="108" customWidth="1"/>
    <col min="13061" max="13061" width="9.5" style="108" customWidth="1"/>
    <col min="13062" max="13062" width="10.625" style="108" bestFit="1" customWidth="1"/>
    <col min="13063" max="13312" width="9.125" style="108"/>
    <col min="13313" max="13313" width="4.625" style="108" bestFit="1" customWidth="1"/>
    <col min="13314" max="13314" width="44.125" style="108" customWidth="1"/>
    <col min="13315" max="13315" width="5.875" style="108" bestFit="1" customWidth="1"/>
    <col min="13316" max="13316" width="6.5" style="108" customWidth="1"/>
    <col min="13317" max="13317" width="9.5" style="108" customWidth="1"/>
    <col min="13318" max="13318" width="10.625" style="108" bestFit="1" customWidth="1"/>
    <col min="13319" max="13568" width="9.125" style="108"/>
    <col min="13569" max="13569" width="4.625" style="108" bestFit="1" customWidth="1"/>
    <col min="13570" max="13570" width="44.125" style="108" customWidth="1"/>
    <col min="13571" max="13571" width="5.875" style="108" bestFit="1" customWidth="1"/>
    <col min="13572" max="13572" width="6.5" style="108" customWidth="1"/>
    <col min="13573" max="13573" width="9.5" style="108" customWidth="1"/>
    <col min="13574" max="13574" width="10.625" style="108" bestFit="1" customWidth="1"/>
    <col min="13575" max="13824" width="9.125" style="108"/>
    <col min="13825" max="13825" width="4.625" style="108" bestFit="1" customWidth="1"/>
    <col min="13826" max="13826" width="44.125" style="108" customWidth="1"/>
    <col min="13827" max="13827" width="5.875" style="108" bestFit="1" customWidth="1"/>
    <col min="13828" max="13828" width="6.5" style="108" customWidth="1"/>
    <col min="13829" max="13829" width="9.5" style="108" customWidth="1"/>
    <col min="13830" max="13830" width="10.625" style="108" bestFit="1" customWidth="1"/>
    <col min="13831" max="14080" width="9.125" style="108"/>
    <col min="14081" max="14081" width="4.625" style="108" bestFit="1" customWidth="1"/>
    <col min="14082" max="14082" width="44.125" style="108" customWidth="1"/>
    <col min="14083" max="14083" width="5.875" style="108" bestFit="1" customWidth="1"/>
    <col min="14084" max="14084" width="6.5" style="108" customWidth="1"/>
    <col min="14085" max="14085" width="9.5" style="108" customWidth="1"/>
    <col min="14086" max="14086" width="10.625" style="108" bestFit="1" customWidth="1"/>
    <col min="14087" max="14336" width="9.125" style="108"/>
    <col min="14337" max="14337" width="4.625" style="108" bestFit="1" customWidth="1"/>
    <col min="14338" max="14338" width="44.125" style="108" customWidth="1"/>
    <col min="14339" max="14339" width="5.875" style="108" bestFit="1" customWidth="1"/>
    <col min="14340" max="14340" width="6.5" style="108" customWidth="1"/>
    <col min="14341" max="14341" width="9.5" style="108" customWidth="1"/>
    <col min="14342" max="14342" width="10.625" style="108" bestFit="1" customWidth="1"/>
    <col min="14343" max="14592" width="9.125" style="108"/>
    <col min="14593" max="14593" width="4.625" style="108" bestFit="1" customWidth="1"/>
    <col min="14594" max="14594" width="44.125" style="108" customWidth="1"/>
    <col min="14595" max="14595" width="5.875" style="108" bestFit="1" customWidth="1"/>
    <col min="14596" max="14596" width="6.5" style="108" customWidth="1"/>
    <col min="14597" max="14597" width="9.5" style="108" customWidth="1"/>
    <col min="14598" max="14598" width="10.625" style="108" bestFit="1" customWidth="1"/>
    <col min="14599" max="14848" width="9.125" style="108"/>
    <col min="14849" max="14849" width="4.625" style="108" bestFit="1" customWidth="1"/>
    <col min="14850" max="14850" width="44.125" style="108" customWidth="1"/>
    <col min="14851" max="14851" width="5.875" style="108" bestFit="1" customWidth="1"/>
    <col min="14852" max="14852" width="6.5" style="108" customWidth="1"/>
    <col min="14853" max="14853" width="9.5" style="108" customWidth="1"/>
    <col min="14854" max="14854" width="10.625" style="108" bestFit="1" customWidth="1"/>
    <col min="14855" max="15104" width="9.125" style="108"/>
    <col min="15105" max="15105" width="4.625" style="108" bestFit="1" customWidth="1"/>
    <col min="15106" max="15106" width="44.125" style="108" customWidth="1"/>
    <col min="15107" max="15107" width="5.875" style="108" bestFit="1" customWidth="1"/>
    <col min="15108" max="15108" width="6.5" style="108" customWidth="1"/>
    <col min="15109" max="15109" width="9.5" style="108" customWidth="1"/>
    <col min="15110" max="15110" width="10.625" style="108" bestFit="1" customWidth="1"/>
    <col min="15111" max="15360" width="9.125" style="108"/>
    <col min="15361" max="15361" width="4.625" style="108" bestFit="1" customWidth="1"/>
    <col min="15362" max="15362" width="44.125" style="108" customWidth="1"/>
    <col min="15363" max="15363" width="5.875" style="108" bestFit="1" customWidth="1"/>
    <col min="15364" max="15364" width="6.5" style="108" customWidth="1"/>
    <col min="15365" max="15365" width="9.5" style="108" customWidth="1"/>
    <col min="15366" max="15366" width="10.625" style="108" bestFit="1" customWidth="1"/>
    <col min="15367" max="15616" width="9.125" style="108"/>
    <col min="15617" max="15617" width="4.625" style="108" bestFit="1" customWidth="1"/>
    <col min="15618" max="15618" width="44.125" style="108" customWidth="1"/>
    <col min="15619" max="15619" width="5.875" style="108" bestFit="1" customWidth="1"/>
    <col min="15620" max="15620" width="6.5" style="108" customWidth="1"/>
    <col min="15621" max="15621" width="9.5" style="108" customWidth="1"/>
    <col min="15622" max="15622" width="10.625" style="108" bestFit="1" customWidth="1"/>
    <col min="15623" max="15872" width="9.125" style="108"/>
    <col min="15873" max="15873" width="4.625" style="108" bestFit="1" customWidth="1"/>
    <col min="15874" max="15874" width="44.125" style="108" customWidth="1"/>
    <col min="15875" max="15875" width="5.875" style="108" bestFit="1" customWidth="1"/>
    <col min="15876" max="15876" width="6.5" style="108" customWidth="1"/>
    <col min="15877" max="15877" width="9.5" style="108" customWidth="1"/>
    <col min="15878" max="15878" width="10.625" style="108" bestFit="1" customWidth="1"/>
    <col min="15879" max="16128" width="9.125" style="108"/>
    <col min="16129" max="16129" width="4.625" style="108" bestFit="1" customWidth="1"/>
    <col min="16130" max="16130" width="44.125" style="108" customWidth="1"/>
    <col min="16131" max="16131" width="5.875" style="108" bestFit="1" customWidth="1"/>
    <col min="16132" max="16132" width="6.5" style="108" customWidth="1"/>
    <col min="16133" max="16133" width="9.5" style="108" customWidth="1"/>
    <col min="16134" max="16134" width="10.625" style="108" bestFit="1" customWidth="1"/>
    <col min="16135" max="16384" width="9.125" style="108"/>
  </cols>
  <sheetData>
    <row r="1" spans="1:6">
      <c r="F1" s="33"/>
    </row>
    <row r="2" spans="1:6">
      <c r="B2" s="109" t="s">
        <v>658</v>
      </c>
      <c r="F2" s="33"/>
    </row>
    <row r="3" spans="1:6">
      <c r="F3" s="33"/>
    </row>
    <row r="4" spans="1:6">
      <c r="F4" s="33"/>
    </row>
    <row r="5" spans="1:6">
      <c r="B5" s="110" t="s">
        <v>27</v>
      </c>
      <c r="F5" s="33"/>
    </row>
    <row r="6" spans="1:6">
      <c r="B6" s="110"/>
      <c r="F6" s="33"/>
    </row>
    <row r="7" spans="1:6">
      <c r="B7" s="110"/>
      <c r="F7" s="33"/>
    </row>
    <row r="8" spans="1:6">
      <c r="A8" s="121" t="s">
        <v>253</v>
      </c>
      <c r="B8" s="110" t="s">
        <v>21</v>
      </c>
      <c r="C8" s="121"/>
      <c r="E8" s="33"/>
      <c r="F8" s="39">
        <f>F49</f>
        <v>0</v>
      </c>
    </row>
    <row r="9" spans="1:6">
      <c r="F9" s="39"/>
    </row>
    <row r="10" spans="1:6">
      <c r="A10" s="121" t="s">
        <v>266</v>
      </c>
      <c r="B10" s="110" t="s">
        <v>267</v>
      </c>
      <c r="C10" s="121"/>
      <c r="E10" s="33"/>
      <c r="F10" s="39">
        <f>F119</f>
        <v>0</v>
      </c>
    </row>
    <row r="11" spans="1:6">
      <c r="F11" s="39"/>
    </row>
    <row r="12" spans="1:6" s="162" customFormat="1">
      <c r="A12" s="121" t="s">
        <v>283</v>
      </c>
      <c r="B12" s="110" t="s">
        <v>284</v>
      </c>
      <c r="C12" s="121"/>
      <c r="D12" s="107"/>
      <c r="E12" s="33"/>
      <c r="F12" s="39"/>
    </row>
    <row r="13" spans="1:6">
      <c r="F13" s="39"/>
    </row>
    <row r="14" spans="1:6" s="162" customFormat="1">
      <c r="A14" s="105" t="s">
        <v>285</v>
      </c>
      <c r="B14" s="106" t="s">
        <v>286</v>
      </c>
      <c r="C14" s="105"/>
      <c r="D14" s="107"/>
      <c r="E14" s="32"/>
      <c r="F14" s="39">
        <f>F135</f>
        <v>0</v>
      </c>
    </row>
    <row r="15" spans="1:6" s="162" customFormat="1">
      <c r="A15" s="105" t="s">
        <v>287</v>
      </c>
      <c r="B15" s="106" t="s">
        <v>288</v>
      </c>
      <c r="C15" s="105"/>
      <c r="D15" s="107"/>
      <c r="E15" s="32"/>
      <c r="F15" s="39">
        <f>F166</f>
        <v>0</v>
      </c>
    </row>
    <row r="16" spans="1:6" s="162" customFormat="1">
      <c r="A16" s="105" t="s">
        <v>292</v>
      </c>
      <c r="B16" s="106" t="s">
        <v>293</v>
      </c>
      <c r="C16" s="105"/>
      <c r="D16" s="107"/>
      <c r="E16" s="32"/>
      <c r="F16" s="39">
        <f>F197</f>
        <v>0</v>
      </c>
    </row>
    <row r="17" spans="1:6" s="162" customFormat="1">
      <c r="A17" s="105" t="s">
        <v>296</v>
      </c>
      <c r="B17" s="106" t="s">
        <v>297</v>
      </c>
      <c r="C17" s="105"/>
      <c r="D17" s="107"/>
      <c r="E17" s="32"/>
      <c r="F17" s="39">
        <f>F232</f>
        <v>0</v>
      </c>
    </row>
    <row r="18" spans="1:6" s="162" customFormat="1">
      <c r="A18" s="105" t="s">
        <v>300</v>
      </c>
      <c r="B18" s="106" t="s">
        <v>301</v>
      </c>
      <c r="C18" s="105"/>
      <c r="D18" s="107"/>
      <c r="E18" s="32"/>
      <c r="F18" s="39">
        <f>F242</f>
        <v>0</v>
      </c>
    </row>
    <row r="19" spans="1:6" s="162" customFormat="1">
      <c r="A19" s="105"/>
      <c r="B19" s="106"/>
      <c r="C19" s="105"/>
      <c r="D19" s="107"/>
      <c r="E19" s="32"/>
      <c r="F19" s="39"/>
    </row>
    <row r="20" spans="1:6" s="162" customFormat="1">
      <c r="A20" s="121" t="s">
        <v>302</v>
      </c>
      <c r="B20" s="110" t="s">
        <v>303</v>
      </c>
      <c r="C20" s="121"/>
      <c r="D20" s="107"/>
      <c r="E20" s="33"/>
      <c r="F20" s="39">
        <f>F254</f>
        <v>0</v>
      </c>
    </row>
    <row r="21" spans="1:6" s="162" customFormat="1">
      <c r="A21" s="105"/>
      <c r="B21" s="106"/>
      <c r="C21" s="105"/>
      <c r="D21" s="107"/>
      <c r="E21" s="32"/>
      <c r="F21" s="39"/>
    </row>
    <row r="22" spans="1:6" s="162" customFormat="1">
      <c r="A22" s="121" t="s">
        <v>304</v>
      </c>
      <c r="B22" s="110" t="s">
        <v>305</v>
      </c>
      <c r="C22" s="121"/>
      <c r="D22" s="107"/>
      <c r="E22" s="33"/>
      <c r="F22" s="39">
        <f>F270</f>
        <v>0</v>
      </c>
    </row>
    <row r="23" spans="1:6" s="162" customFormat="1">
      <c r="A23" s="105"/>
      <c r="B23" s="106"/>
      <c r="C23" s="105"/>
      <c r="D23" s="107"/>
      <c r="E23" s="32"/>
      <c r="F23" s="39"/>
    </row>
    <row r="24" spans="1:6" s="162" customFormat="1">
      <c r="A24" s="121" t="s">
        <v>308</v>
      </c>
      <c r="B24" s="163" t="s">
        <v>310</v>
      </c>
      <c r="C24" s="121"/>
      <c r="D24" s="107"/>
      <c r="E24" s="33"/>
      <c r="F24" s="39">
        <f>+F278</f>
        <v>0</v>
      </c>
    </row>
    <row r="25" spans="1:6" s="162" customFormat="1">
      <c r="A25" s="121"/>
      <c r="B25" s="163"/>
      <c r="C25" s="121"/>
      <c r="D25" s="107"/>
      <c r="E25" s="33"/>
      <c r="F25" s="39"/>
    </row>
    <row r="26" spans="1:6">
      <c r="A26" s="121" t="s">
        <v>309</v>
      </c>
      <c r="B26" s="163" t="s">
        <v>251</v>
      </c>
      <c r="C26" s="121"/>
      <c r="E26" s="33"/>
      <c r="F26" s="39">
        <f>+F286</f>
        <v>0</v>
      </c>
    </row>
    <row r="27" spans="1:6" ht="13.5" thickBot="1">
      <c r="A27" s="118"/>
      <c r="B27" s="119"/>
      <c r="C27" s="118"/>
      <c r="D27" s="120"/>
      <c r="E27" s="34"/>
      <c r="F27" s="40"/>
    </row>
    <row r="28" spans="1:6" ht="13.5" thickTop="1">
      <c r="A28" s="121"/>
      <c r="B28" s="110"/>
      <c r="C28" s="121"/>
      <c r="E28" s="33"/>
      <c r="F28" s="41"/>
    </row>
    <row r="29" spans="1:6">
      <c r="A29" s="121"/>
      <c r="B29" s="163" t="s">
        <v>1</v>
      </c>
      <c r="C29" s="121"/>
      <c r="E29" s="33"/>
      <c r="F29" s="39">
        <f>SUM(F8:F27)</f>
        <v>0</v>
      </c>
    </row>
    <row r="30" spans="1:6">
      <c r="A30" s="121"/>
      <c r="B30" s="163"/>
      <c r="C30" s="121"/>
      <c r="E30" s="33"/>
      <c r="F30" s="39"/>
    </row>
    <row r="31" spans="1:6" s="166" customFormat="1">
      <c r="A31" s="164"/>
      <c r="B31" s="66"/>
      <c r="C31" s="164"/>
      <c r="D31" s="165"/>
      <c r="E31" s="43"/>
      <c r="F31" s="44"/>
    </row>
    <row r="32" spans="1:6" ht="13.5" thickBot="1">
      <c r="A32" s="118"/>
      <c r="B32" s="119"/>
      <c r="C32" s="118"/>
      <c r="D32" s="120"/>
      <c r="E32" s="34"/>
      <c r="F32" s="40"/>
    </row>
    <row r="33" spans="1:6" ht="13.5" thickTop="1">
      <c r="A33" s="121"/>
      <c r="B33" s="110"/>
      <c r="C33" s="121"/>
      <c r="E33" s="33"/>
      <c r="F33" s="41"/>
    </row>
    <row r="34" spans="1:6">
      <c r="A34" s="121"/>
      <c r="B34" s="122" t="s">
        <v>311</v>
      </c>
      <c r="C34" s="121"/>
      <c r="E34" s="33"/>
      <c r="F34" s="39">
        <f>F29</f>
        <v>0</v>
      </c>
    </row>
    <row r="35" spans="1:6">
      <c r="F35" s="33"/>
    </row>
    <row r="38" spans="1:6">
      <c r="A38" s="121" t="s">
        <v>250</v>
      </c>
      <c r="B38" s="110" t="s">
        <v>252</v>
      </c>
      <c r="C38" s="121"/>
    </row>
    <row r="39" spans="1:6">
      <c r="A39" s="121"/>
      <c r="B39" s="110"/>
      <c r="C39" s="121"/>
    </row>
    <row r="40" spans="1:6">
      <c r="A40" s="121" t="s">
        <v>253</v>
      </c>
      <c r="B40" s="110" t="s">
        <v>21</v>
      </c>
    </row>
    <row r="41" spans="1:6">
      <c r="A41" s="121" t="s">
        <v>254</v>
      </c>
      <c r="B41" s="110" t="s">
        <v>255</v>
      </c>
      <c r="C41" s="121" t="s">
        <v>256</v>
      </c>
      <c r="D41" s="107" t="s">
        <v>257</v>
      </c>
      <c r="E41" s="33" t="s">
        <v>258</v>
      </c>
      <c r="F41" s="33" t="s">
        <v>259</v>
      </c>
    </row>
    <row r="42" spans="1:6">
      <c r="A42" s="121"/>
      <c r="B42" s="110"/>
      <c r="C42" s="121"/>
      <c r="E42" s="33"/>
      <c r="F42" s="33"/>
    </row>
    <row r="43" spans="1:6" ht="25.5">
      <c r="A43" s="105" t="s">
        <v>260</v>
      </c>
      <c r="B43" s="106" t="s">
        <v>567</v>
      </c>
      <c r="C43" s="105" t="s">
        <v>261</v>
      </c>
      <c r="D43" s="107">
        <v>770</v>
      </c>
      <c r="E43" s="38"/>
      <c r="F43" s="32">
        <f>D43*E43</f>
        <v>0</v>
      </c>
    </row>
    <row r="45" spans="1:6" ht="25.5">
      <c r="A45" s="105" t="s">
        <v>262</v>
      </c>
      <c r="B45" s="106" t="s">
        <v>568</v>
      </c>
      <c r="C45" s="105" t="s">
        <v>261</v>
      </c>
      <c r="D45" s="107">
        <v>450</v>
      </c>
      <c r="E45" s="38"/>
      <c r="F45" s="32">
        <f>D45*E45</f>
        <v>0</v>
      </c>
    </row>
    <row r="47" spans="1:6">
      <c r="A47" s="105" t="s">
        <v>263</v>
      </c>
      <c r="B47" s="106" t="s">
        <v>264</v>
      </c>
      <c r="C47" s="105" t="s">
        <v>246</v>
      </c>
      <c r="D47" s="107">
        <v>30</v>
      </c>
      <c r="E47" s="38"/>
      <c r="F47" s="32">
        <f>D47*E47</f>
        <v>0</v>
      </c>
    </row>
    <row r="49" spans="1:6">
      <c r="B49" s="110" t="s">
        <v>265</v>
      </c>
      <c r="F49" s="33">
        <f>SUM(F43:F48)</f>
        <v>0</v>
      </c>
    </row>
    <row r="50" spans="1:6">
      <c r="B50" s="110"/>
      <c r="F50" s="33"/>
    </row>
    <row r="52" spans="1:6">
      <c r="A52" s="121" t="s">
        <v>266</v>
      </c>
      <c r="B52" s="110" t="s">
        <v>267</v>
      </c>
    </row>
    <row r="53" spans="1:6">
      <c r="A53" s="121" t="s">
        <v>254</v>
      </c>
      <c r="B53" s="110" t="s">
        <v>255</v>
      </c>
      <c r="C53" s="121" t="s">
        <v>256</v>
      </c>
      <c r="D53" s="107" t="s">
        <v>257</v>
      </c>
      <c r="E53" s="33" t="s">
        <v>258</v>
      </c>
      <c r="F53" s="33" t="s">
        <v>259</v>
      </c>
    </row>
    <row r="54" spans="1:6">
      <c r="A54" s="121"/>
      <c r="B54" s="110"/>
      <c r="C54" s="121"/>
      <c r="E54" s="33"/>
      <c r="F54" s="33"/>
    </row>
    <row r="55" spans="1:6" ht="63.75">
      <c r="A55" s="167" t="s">
        <v>260</v>
      </c>
      <c r="B55" s="168" t="s">
        <v>569</v>
      </c>
      <c r="C55" s="169" t="s">
        <v>261</v>
      </c>
      <c r="D55" s="107">
        <v>110</v>
      </c>
      <c r="E55" s="38"/>
      <c r="F55" s="32">
        <f>D55*E55</f>
        <v>0</v>
      </c>
    </row>
    <row r="56" spans="1:6">
      <c r="A56" s="167"/>
      <c r="B56" s="168" t="s">
        <v>268</v>
      </c>
      <c r="C56" s="108"/>
      <c r="E56" s="170"/>
      <c r="F56" s="171"/>
    </row>
    <row r="57" spans="1:6">
      <c r="A57" s="167"/>
      <c r="B57" s="168" t="s">
        <v>570</v>
      </c>
      <c r="C57" s="169" t="s">
        <v>269</v>
      </c>
      <c r="D57" s="107">
        <v>0.25</v>
      </c>
      <c r="E57" s="170"/>
      <c r="F57" s="171"/>
    </row>
    <row r="58" spans="1:6">
      <c r="A58" s="167"/>
      <c r="B58" s="168" t="s">
        <v>571</v>
      </c>
      <c r="C58" s="169" t="s">
        <v>269</v>
      </c>
      <c r="D58" s="107">
        <v>0.06</v>
      </c>
      <c r="E58" s="170"/>
      <c r="F58" s="171"/>
    </row>
    <row r="59" spans="1:6" s="121" customFormat="1">
      <c r="A59" s="167"/>
      <c r="B59" s="168" t="s">
        <v>572</v>
      </c>
      <c r="C59" s="169" t="s">
        <v>269</v>
      </c>
      <c r="D59" s="107">
        <v>5.8000000000000003E-2</v>
      </c>
      <c r="E59" s="172"/>
      <c r="F59" s="173"/>
    </row>
    <row r="60" spans="1:6" s="121" customFormat="1">
      <c r="A60" s="167"/>
      <c r="B60" s="174" t="s">
        <v>573</v>
      </c>
      <c r="C60" s="169" t="s">
        <v>269</v>
      </c>
      <c r="D60" s="107">
        <v>0.186</v>
      </c>
      <c r="E60" s="170"/>
      <c r="F60" s="173"/>
    </row>
    <row r="61" spans="1:6">
      <c r="A61" s="167"/>
      <c r="B61" s="168" t="s">
        <v>574</v>
      </c>
      <c r="C61" s="169" t="s">
        <v>261</v>
      </c>
      <c r="D61" s="107">
        <v>1</v>
      </c>
      <c r="E61" s="170"/>
      <c r="F61" s="171"/>
    </row>
    <row r="62" spans="1:6">
      <c r="A62" s="167"/>
      <c r="B62" s="168" t="s">
        <v>575</v>
      </c>
      <c r="C62" s="169" t="s">
        <v>261</v>
      </c>
      <c r="D62" s="107">
        <v>1</v>
      </c>
      <c r="E62" s="170"/>
      <c r="F62" s="171"/>
    </row>
    <row r="63" spans="1:6">
      <c r="A63" s="167"/>
      <c r="B63" s="168" t="s">
        <v>576</v>
      </c>
      <c r="C63" s="169" t="s">
        <v>2</v>
      </c>
      <c r="D63" s="107">
        <v>0</v>
      </c>
      <c r="E63" s="170"/>
      <c r="F63" s="171"/>
    </row>
    <row r="64" spans="1:6">
      <c r="A64" s="167"/>
      <c r="B64" s="168" t="s">
        <v>577</v>
      </c>
      <c r="C64" s="169" t="s">
        <v>261</v>
      </c>
      <c r="D64" s="107">
        <v>1</v>
      </c>
      <c r="E64" s="170"/>
      <c r="F64" s="171"/>
    </row>
    <row r="65" spans="1:6">
      <c r="A65" s="167"/>
      <c r="B65" s="168" t="s">
        <v>578</v>
      </c>
      <c r="C65" s="169" t="s">
        <v>269</v>
      </c>
      <c r="D65" s="107">
        <v>0.31</v>
      </c>
      <c r="E65" s="170"/>
      <c r="F65" s="171"/>
    </row>
    <row r="66" spans="1:6">
      <c r="A66" s="167"/>
      <c r="B66" s="168"/>
      <c r="C66" s="169"/>
      <c r="E66" s="170"/>
      <c r="F66" s="171"/>
    </row>
    <row r="67" spans="1:6" ht="63.75">
      <c r="A67" s="167" t="s">
        <v>262</v>
      </c>
      <c r="B67" s="168" t="s">
        <v>579</v>
      </c>
      <c r="C67" s="169" t="s">
        <v>261</v>
      </c>
      <c r="D67" s="107">
        <v>155</v>
      </c>
      <c r="E67" s="38"/>
      <c r="F67" s="32">
        <f>D67*E67</f>
        <v>0</v>
      </c>
    </row>
    <row r="68" spans="1:6">
      <c r="A68" s="167"/>
      <c r="B68" s="168" t="s">
        <v>268</v>
      </c>
      <c r="C68" s="108"/>
      <c r="E68" s="170"/>
      <c r="F68" s="171"/>
    </row>
    <row r="69" spans="1:6" s="162" customFormat="1">
      <c r="A69" s="167"/>
      <c r="B69" s="168" t="s">
        <v>570</v>
      </c>
      <c r="C69" s="169" t="s">
        <v>269</v>
      </c>
      <c r="D69" s="107">
        <v>0.36</v>
      </c>
      <c r="E69" s="172"/>
      <c r="F69" s="173"/>
    </row>
    <row r="70" spans="1:6">
      <c r="A70" s="167"/>
      <c r="B70" s="168" t="s">
        <v>571</v>
      </c>
      <c r="C70" s="169" t="s">
        <v>269</v>
      </c>
      <c r="D70" s="107">
        <v>0.09</v>
      </c>
      <c r="E70" s="170"/>
      <c r="F70" s="171"/>
    </row>
    <row r="71" spans="1:6">
      <c r="A71" s="167"/>
      <c r="B71" s="168" t="s">
        <v>572</v>
      </c>
      <c r="C71" s="169" t="s">
        <v>269</v>
      </c>
      <c r="D71" s="107">
        <v>6.4000000000000001E-2</v>
      </c>
      <c r="E71" s="170"/>
      <c r="F71" s="171"/>
    </row>
    <row r="72" spans="1:6">
      <c r="A72" s="167"/>
      <c r="B72" s="174" t="s">
        <v>573</v>
      </c>
      <c r="C72" s="169" t="s">
        <v>269</v>
      </c>
      <c r="D72" s="107">
        <v>0.27</v>
      </c>
      <c r="E72" s="170"/>
      <c r="F72" s="171"/>
    </row>
    <row r="73" spans="1:6">
      <c r="A73" s="167"/>
      <c r="B73" s="168" t="s">
        <v>574</v>
      </c>
      <c r="C73" s="169" t="s">
        <v>261</v>
      </c>
      <c r="D73" s="107">
        <v>2</v>
      </c>
      <c r="E73" s="170"/>
      <c r="F73" s="171"/>
    </row>
    <row r="74" spans="1:6" s="121" customFormat="1">
      <c r="A74" s="167"/>
      <c r="B74" s="168" t="s">
        <v>575</v>
      </c>
      <c r="C74" s="169" t="s">
        <v>261</v>
      </c>
      <c r="D74" s="107">
        <v>1</v>
      </c>
      <c r="E74" s="170"/>
      <c r="F74" s="173"/>
    </row>
    <row r="75" spans="1:6">
      <c r="A75" s="167"/>
      <c r="B75" s="168" t="s">
        <v>576</v>
      </c>
      <c r="C75" s="169" t="s">
        <v>2</v>
      </c>
      <c r="D75" s="107">
        <v>1</v>
      </c>
      <c r="E75" s="170"/>
      <c r="F75" s="171"/>
    </row>
    <row r="76" spans="1:6" s="121" customFormat="1">
      <c r="A76" s="167"/>
      <c r="B76" s="168" t="s">
        <v>577</v>
      </c>
      <c r="C76" s="169" t="s">
        <v>261</v>
      </c>
      <c r="D76" s="107">
        <v>1</v>
      </c>
      <c r="E76" s="170"/>
      <c r="F76" s="173"/>
    </row>
    <row r="77" spans="1:6" s="121" customFormat="1">
      <c r="A77" s="167"/>
      <c r="B77" s="168" t="s">
        <v>578</v>
      </c>
      <c r="C77" s="169" t="s">
        <v>269</v>
      </c>
      <c r="D77" s="107">
        <v>0.45</v>
      </c>
      <c r="E77" s="170"/>
      <c r="F77" s="173"/>
    </row>
    <row r="78" spans="1:6" s="121" customFormat="1">
      <c r="A78" s="167"/>
      <c r="B78" s="168"/>
      <c r="C78" s="169"/>
      <c r="D78" s="107"/>
      <c r="E78" s="170"/>
      <c r="F78" s="173"/>
    </row>
    <row r="79" spans="1:6" ht="63.75">
      <c r="A79" s="167" t="s">
        <v>263</v>
      </c>
      <c r="B79" s="168" t="s">
        <v>580</v>
      </c>
      <c r="C79" s="169" t="s">
        <v>261</v>
      </c>
      <c r="D79" s="107">
        <v>140</v>
      </c>
      <c r="E79" s="38"/>
      <c r="F79" s="32">
        <f>D79*E79</f>
        <v>0</v>
      </c>
    </row>
    <row r="80" spans="1:6">
      <c r="A80" s="167"/>
      <c r="B80" s="168" t="s">
        <v>581</v>
      </c>
      <c r="C80" s="108"/>
      <c r="E80" s="170"/>
      <c r="F80" s="171"/>
    </row>
    <row r="81" spans="1:6" s="162" customFormat="1">
      <c r="A81" s="167"/>
      <c r="B81" s="168" t="s">
        <v>570</v>
      </c>
      <c r="C81" s="169" t="s">
        <v>269</v>
      </c>
      <c r="D81" s="107">
        <v>0.56000000000000005</v>
      </c>
      <c r="E81" s="170"/>
      <c r="F81" s="173"/>
    </row>
    <row r="82" spans="1:6">
      <c r="A82" s="167"/>
      <c r="B82" s="168" t="s">
        <v>571</v>
      </c>
      <c r="C82" s="169" t="s">
        <v>269</v>
      </c>
      <c r="D82" s="107">
        <v>0.14000000000000001</v>
      </c>
      <c r="E82" s="170"/>
      <c r="F82" s="171"/>
    </row>
    <row r="83" spans="1:6">
      <c r="A83" s="167"/>
      <c r="B83" s="168" t="s">
        <v>572</v>
      </c>
      <c r="C83" s="169" t="s">
        <v>269</v>
      </c>
      <c r="D83" s="107">
        <v>0.1</v>
      </c>
      <c r="E83" s="170"/>
      <c r="F83" s="171"/>
    </row>
    <row r="84" spans="1:6">
      <c r="A84" s="167"/>
      <c r="B84" s="174" t="s">
        <v>573</v>
      </c>
      <c r="C84" s="169" t="s">
        <v>269</v>
      </c>
      <c r="D84" s="107">
        <v>0.41</v>
      </c>
      <c r="E84" s="170"/>
      <c r="F84" s="171"/>
    </row>
    <row r="85" spans="1:6">
      <c r="A85" s="167"/>
      <c r="B85" s="168" t="s">
        <v>574</v>
      </c>
      <c r="C85" s="169" t="s">
        <v>261</v>
      </c>
      <c r="D85" s="107">
        <v>4</v>
      </c>
      <c r="E85" s="170"/>
      <c r="F85" s="171"/>
    </row>
    <row r="86" spans="1:6" s="121" customFormat="1">
      <c r="A86" s="167"/>
      <c r="B86" s="168" t="s">
        <v>575</v>
      </c>
      <c r="C86" s="169" t="s">
        <v>261</v>
      </c>
      <c r="D86" s="107">
        <v>1</v>
      </c>
      <c r="E86" s="170"/>
      <c r="F86" s="173"/>
    </row>
    <row r="87" spans="1:6">
      <c r="A87" s="167"/>
      <c r="B87" s="168" t="s">
        <v>576</v>
      </c>
      <c r="C87" s="169" t="s">
        <v>2</v>
      </c>
      <c r="D87" s="107">
        <v>1</v>
      </c>
      <c r="E87" s="170"/>
      <c r="F87" s="171"/>
    </row>
    <row r="88" spans="1:6" s="121" customFormat="1">
      <c r="A88" s="167"/>
      <c r="B88" s="168" t="s">
        <v>577</v>
      </c>
      <c r="C88" s="169" t="s">
        <v>261</v>
      </c>
      <c r="D88" s="107">
        <v>1</v>
      </c>
      <c r="E88" s="170"/>
      <c r="F88" s="173"/>
    </row>
    <row r="89" spans="1:6" s="121" customFormat="1">
      <c r="A89" s="167"/>
      <c r="B89" s="168" t="s">
        <v>578</v>
      </c>
      <c r="C89" s="169" t="s">
        <v>269</v>
      </c>
      <c r="D89" s="107">
        <v>0.8</v>
      </c>
      <c r="E89" s="170"/>
      <c r="F89" s="173"/>
    </row>
    <row r="90" spans="1:6">
      <c r="A90" s="167"/>
      <c r="B90" s="168"/>
      <c r="C90" s="169"/>
      <c r="E90" s="170"/>
      <c r="F90" s="171"/>
    </row>
    <row r="91" spans="1:6" ht="63.75">
      <c r="A91" s="167" t="s">
        <v>270</v>
      </c>
      <c r="B91" s="168" t="s">
        <v>582</v>
      </c>
      <c r="C91" s="169" t="s">
        <v>261</v>
      </c>
      <c r="D91" s="107">
        <v>510</v>
      </c>
      <c r="E91" s="38"/>
      <c r="F91" s="32">
        <f>D91*E91</f>
        <v>0</v>
      </c>
    </row>
    <row r="92" spans="1:6">
      <c r="A92" s="167"/>
      <c r="B92" s="168" t="s">
        <v>581</v>
      </c>
      <c r="C92" s="108"/>
      <c r="E92" s="170"/>
      <c r="F92" s="171"/>
    </row>
    <row r="93" spans="1:6" s="162" customFormat="1">
      <c r="A93" s="167"/>
      <c r="B93" s="168" t="s">
        <v>570</v>
      </c>
      <c r="C93" s="169" t="s">
        <v>269</v>
      </c>
      <c r="D93" s="107">
        <v>0.25</v>
      </c>
      <c r="E93" s="172"/>
      <c r="F93" s="173"/>
    </row>
    <row r="94" spans="1:6">
      <c r="A94" s="167"/>
      <c r="B94" s="168" t="s">
        <v>571</v>
      </c>
      <c r="C94" s="169" t="s">
        <v>269</v>
      </c>
      <c r="D94" s="107">
        <v>0.09</v>
      </c>
      <c r="E94" s="170"/>
      <c r="F94" s="171"/>
    </row>
    <row r="95" spans="1:6">
      <c r="A95" s="167"/>
      <c r="B95" s="168" t="s">
        <v>572</v>
      </c>
      <c r="C95" s="169" t="s">
        <v>269</v>
      </c>
      <c r="D95" s="107">
        <v>6.4000000000000001E-2</v>
      </c>
      <c r="E95" s="170"/>
      <c r="F95" s="171"/>
    </row>
    <row r="96" spans="1:6">
      <c r="A96" s="167"/>
      <c r="B96" s="174" t="s">
        <v>573</v>
      </c>
      <c r="C96" s="169" t="s">
        <v>269</v>
      </c>
      <c r="D96" s="107">
        <v>0.27</v>
      </c>
      <c r="E96" s="170"/>
      <c r="F96" s="171"/>
    </row>
    <row r="97" spans="1:7">
      <c r="A97" s="167"/>
      <c r="B97" s="168" t="s">
        <v>583</v>
      </c>
      <c r="C97" s="169" t="s">
        <v>261</v>
      </c>
      <c r="D97" s="107">
        <v>1</v>
      </c>
      <c r="E97" s="170"/>
      <c r="F97" s="171"/>
    </row>
    <row r="98" spans="1:7" s="121" customFormat="1">
      <c r="A98" s="167"/>
      <c r="B98" s="168" t="s">
        <v>575</v>
      </c>
      <c r="C98" s="169" t="s">
        <v>261</v>
      </c>
      <c r="D98" s="107">
        <v>1</v>
      </c>
      <c r="E98" s="170"/>
      <c r="F98" s="173"/>
    </row>
    <row r="99" spans="1:7">
      <c r="A99" s="167"/>
      <c r="B99" s="168" t="s">
        <v>576</v>
      </c>
      <c r="C99" s="169" t="s">
        <v>2</v>
      </c>
      <c r="D99" s="107">
        <v>1</v>
      </c>
      <c r="E99" s="170"/>
      <c r="F99" s="171"/>
    </row>
    <row r="100" spans="1:7" s="121" customFormat="1">
      <c r="A100" s="167"/>
      <c r="B100" s="168" t="s">
        <v>577</v>
      </c>
      <c r="C100" s="169" t="s">
        <v>261</v>
      </c>
      <c r="D100" s="107">
        <v>1</v>
      </c>
      <c r="E100" s="170"/>
      <c r="F100" s="173"/>
    </row>
    <row r="101" spans="1:7" s="121" customFormat="1">
      <c r="A101" s="167"/>
      <c r="B101" s="168" t="s">
        <v>578</v>
      </c>
      <c r="C101" s="169" t="s">
        <v>269</v>
      </c>
      <c r="D101" s="107">
        <v>0.25</v>
      </c>
      <c r="E101" s="170"/>
      <c r="F101" s="173"/>
    </row>
    <row r="102" spans="1:7" s="121" customFormat="1">
      <c r="A102" s="167"/>
      <c r="B102" s="168"/>
      <c r="C102" s="169"/>
      <c r="D102" s="107"/>
      <c r="E102" s="170"/>
      <c r="F102" s="173"/>
      <c r="G102" s="107"/>
    </row>
    <row r="103" spans="1:7" ht="51">
      <c r="A103" s="167" t="s">
        <v>271</v>
      </c>
      <c r="B103" s="106" t="s">
        <v>584</v>
      </c>
      <c r="C103" s="105" t="s">
        <v>2</v>
      </c>
      <c r="D103" s="107">
        <v>8</v>
      </c>
      <c r="E103" s="38"/>
      <c r="F103" s="32">
        <f>D103*E103</f>
        <v>0</v>
      </c>
    </row>
    <row r="104" spans="1:7">
      <c r="A104" s="167"/>
    </row>
    <row r="105" spans="1:7" ht="51">
      <c r="A105" s="167" t="s">
        <v>272</v>
      </c>
      <c r="B105" s="106" t="s">
        <v>274</v>
      </c>
      <c r="C105" s="105" t="s">
        <v>2</v>
      </c>
      <c r="D105" s="107">
        <v>6</v>
      </c>
      <c r="E105" s="38"/>
      <c r="F105" s="32">
        <f>D105*E105</f>
        <v>0</v>
      </c>
    </row>
    <row r="106" spans="1:7">
      <c r="A106" s="167"/>
    </row>
    <row r="107" spans="1:7" ht="38.25">
      <c r="A107" s="167" t="s">
        <v>273</v>
      </c>
      <c r="B107" s="106" t="s">
        <v>276</v>
      </c>
      <c r="C107" s="105" t="s">
        <v>2</v>
      </c>
      <c r="D107" s="107">
        <v>4</v>
      </c>
      <c r="E107" s="38"/>
      <c r="F107" s="32">
        <f>D107*E107</f>
        <v>0</v>
      </c>
    </row>
    <row r="108" spans="1:7">
      <c r="A108" s="167"/>
    </row>
    <row r="109" spans="1:7" ht="38.25">
      <c r="A109" s="167" t="s">
        <v>275</v>
      </c>
      <c r="B109" s="106" t="s">
        <v>278</v>
      </c>
      <c r="C109" s="105" t="s">
        <v>2</v>
      </c>
      <c r="D109" s="107">
        <v>24</v>
      </c>
      <c r="E109" s="38"/>
      <c r="F109" s="32">
        <f>D109*E109</f>
        <v>0</v>
      </c>
    </row>
    <row r="110" spans="1:7">
      <c r="A110" s="167"/>
    </row>
    <row r="111" spans="1:7" ht="25.5">
      <c r="A111" s="167" t="s">
        <v>277</v>
      </c>
      <c r="B111" s="106" t="s">
        <v>280</v>
      </c>
      <c r="C111" s="105" t="s">
        <v>2</v>
      </c>
      <c r="D111" s="107">
        <v>2</v>
      </c>
      <c r="E111" s="38"/>
      <c r="F111" s="32">
        <f>D111*E111</f>
        <v>0</v>
      </c>
    </row>
    <row r="112" spans="1:7">
      <c r="A112" s="167"/>
    </row>
    <row r="113" spans="1:6" ht="38.25">
      <c r="A113" s="167" t="s">
        <v>279</v>
      </c>
      <c r="B113" s="106" t="s">
        <v>585</v>
      </c>
      <c r="C113" s="105" t="s">
        <v>2</v>
      </c>
      <c r="D113" s="107">
        <v>1</v>
      </c>
      <c r="E113" s="38"/>
      <c r="F113" s="32">
        <f>D113*E113</f>
        <v>0</v>
      </c>
    </row>
    <row r="114" spans="1:6">
      <c r="A114" s="167"/>
    </row>
    <row r="115" spans="1:6" ht="38.25">
      <c r="A115" s="167" t="s">
        <v>281</v>
      </c>
      <c r="B115" s="106" t="s">
        <v>586</v>
      </c>
      <c r="C115" s="105" t="s">
        <v>2</v>
      </c>
      <c r="D115" s="107">
        <v>1</v>
      </c>
      <c r="E115" s="38"/>
      <c r="F115" s="32">
        <f>D115*E115</f>
        <v>0</v>
      </c>
    </row>
    <row r="116" spans="1:6" s="178" customFormat="1">
      <c r="A116" s="167"/>
      <c r="B116" s="175"/>
      <c r="C116" s="176"/>
      <c r="D116" s="177"/>
      <c r="E116" s="35"/>
      <c r="F116" s="35"/>
    </row>
    <row r="117" spans="1:6">
      <c r="A117" s="167" t="s">
        <v>282</v>
      </c>
      <c r="B117" s="106" t="s">
        <v>587</v>
      </c>
      <c r="D117" s="179">
        <v>0.05</v>
      </c>
      <c r="E117" s="32">
        <f>SUM(F55:F115)</f>
        <v>0</v>
      </c>
      <c r="F117" s="32">
        <f>E117*D117</f>
        <v>0</v>
      </c>
    </row>
    <row r="118" spans="1:6">
      <c r="B118" s="174"/>
      <c r="E118" s="170"/>
    </row>
    <row r="119" spans="1:6">
      <c r="B119" s="110" t="s">
        <v>265</v>
      </c>
      <c r="E119" s="170"/>
      <c r="F119" s="33">
        <f>SUM(F55:F117)</f>
        <v>0</v>
      </c>
    </row>
    <row r="120" spans="1:6">
      <c r="B120" s="110"/>
      <c r="E120" s="170"/>
      <c r="F120" s="33"/>
    </row>
    <row r="121" spans="1:6">
      <c r="B121" s="110"/>
      <c r="E121" s="170"/>
      <c r="F121" s="33"/>
    </row>
    <row r="122" spans="1:6">
      <c r="A122" s="121" t="s">
        <v>283</v>
      </c>
      <c r="B122" s="110" t="s">
        <v>284</v>
      </c>
    </row>
    <row r="123" spans="1:6">
      <c r="A123" s="121" t="s">
        <v>254</v>
      </c>
      <c r="B123" s="110" t="s">
        <v>255</v>
      </c>
      <c r="C123" s="121" t="s">
        <v>256</v>
      </c>
      <c r="D123" s="107" t="s">
        <v>257</v>
      </c>
      <c r="E123" s="33" t="s">
        <v>258</v>
      </c>
      <c r="F123" s="33" t="s">
        <v>259</v>
      </c>
    </row>
    <row r="124" spans="1:6">
      <c r="A124" s="121"/>
      <c r="B124" s="110"/>
      <c r="C124" s="121"/>
      <c r="E124" s="33"/>
      <c r="F124" s="33"/>
    </row>
    <row r="125" spans="1:6">
      <c r="A125" s="121" t="s">
        <v>285</v>
      </c>
      <c r="B125" s="110" t="s">
        <v>286</v>
      </c>
    </row>
    <row r="127" spans="1:6" ht="204">
      <c r="A127" s="105" t="s">
        <v>260</v>
      </c>
      <c r="B127" s="106" t="s">
        <v>647</v>
      </c>
      <c r="C127" s="105" t="s">
        <v>2</v>
      </c>
      <c r="D127" s="107">
        <v>12</v>
      </c>
      <c r="E127" s="38"/>
      <c r="F127" s="32">
        <f>D127*E127</f>
        <v>0</v>
      </c>
    </row>
    <row r="128" spans="1:6">
      <c r="E128" s="170"/>
    </row>
    <row r="129" spans="1:6" ht="204">
      <c r="A129" s="105" t="s">
        <v>262</v>
      </c>
      <c r="B129" s="106" t="s">
        <v>648</v>
      </c>
      <c r="C129" s="105" t="s">
        <v>2</v>
      </c>
      <c r="D129" s="107">
        <v>16</v>
      </c>
      <c r="E129" s="38"/>
      <c r="F129" s="32">
        <f>D129*E129</f>
        <v>0</v>
      </c>
    </row>
    <row r="130" spans="1:6">
      <c r="E130" s="170"/>
    </row>
    <row r="131" spans="1:6" ht="229.5">
      <c r="A131" s="105" t="s">
        <v>263</v>
      </c>
      <c r="B131" s="106" t="s">
        <v>649</v>
      </c>
      <c r="C131" s="105" t="s">
        <v>2</v>
      </c>
      <c r="D131" s="107">
        <v>24</v>
      </c>
      <c r="E131" s="38"/>
      <c r="F131" s="32">
        <f>D131*E131</f>
        <v>0</v>
      </c>
    </row>
    <row r="132" spans="1:6">
      <c r="E132" s="170"/>
    </row>
    <row r="133" spans="1:6">
      <c r="A133" s="105" t="s">
        <v>270</v>
      </c>
      <c r="B133" s="180" t="s">
        <v>588</v>
      </c>
      <c r="C133" s="181"/>
      <c r="D133" s="179">
        <v>0.03</v>
      </c>
      <c r="E133" s="170">
        <f>SUM(F127:F131)</f>
        <v>0</v>
      </c>
      <c r="F133" s="32">
        <f>D133*E133</f>
        <v>0</v>
      </c>
    </row>
    <row r="134" spans="1:6">
      <c r="E134" s="170"/>
    </row>
    <row r="135" spans="1:6">
      <c r="A135" s="121"/>
      <c r="B135" s="110" t="s">
        <v>265</v>
      </c>
      <c r="E135" s="170"/>
      <c r="F135" s="33">
        <f>SUM(F127:F134)</f>
        <v>0</v>
      </c>
    </row>
    <row r="136" spans="1:6">
      <c r="A136" s="121"/>
      <c r="B136" s="110"/>
      <c r="E136" s="170"/>
    </row>
    <row r="137" spans="1:6">
      <c r="A137" s="121" t="s">
        <v>287</v>
      </c>
      <c r="B137" s="110" t="s">
        <v>288</v>
      </c>
      <c r="E137" s="170"/>
    </row>
    <row r="138" spans="1:6">
      <c r="E138" s="170"/>
    </row>
    <row r="139" spans="1:6" ht="38.25">
      <c r="A139" s="105" t="s">
        <v>260</v>
      </c>
      <c r="B139" s="182" t="s">
        <v>650</v>
      </c>
      <c r="C139" s="105" t="s">
        <v>2</v>
      </c>
      <c r="D139" s="107">
        <v>4</v>
      </c>
      <c r="E139" s="38"/>
      <c r="F139" s="32">
        <f>D139*E139</f>
        <v>0</v>
      </c>
    </row>
    <row r="140" spans="1:6">
      <c r="B140" s="182"/>
      <c r="E140" s="183"/>
    </row>
    <row r="141" spans="1:6" ht="38.25">
      <c r="A141" s="105" t="s">
        <v>262</v>
      </c>
      <c r="B141" s="182" t="s">
        <v>589</v>
      </c>
      <c r="C141" s="105" t="s">
        <v>2</v>
      </c>
      <c r="D141" s="107">
        <v>4</v>
      </c>
      <c r="E141" s="38"/>
      <c r="F141" s="32">
        <f>D141*E141</f>
        <v>0</v>
      </c>
    </row>
    <row r="142" spans="1:6">
      <c r="B142" s="182"/>
      <c r="E142" s="183"/>
    </row>
    <row r="143" spans="1:6" ht="38.25">
      <c r="A143" s="105" t="s">
        <v>263</v>
      </c>
      <c r="B143" s="182" t="s">
        <v>590</v>
      </c>
      <c r="C143" s="105" t="s">
        <v>2</v>
      </c>
      <c r="D143" s="107">
        <v>8</v>
      </c>
      <c r="E143" s="38"/>
      <c r="F143" s="32">
        <f>D143*E143</f>
        <v>0</v>
      </c>
    </row>
    <row r="144" spans="1:6">
      <c r="B144" s="182"/>
      <c r="E144" s="183"/>
    </row>
    <row r="145" spans="1:10" ht="38.25">
      <c r="A145" s="105" t="s">
        <v>270</v>
      </c>
      <c r="B145" s="182" t="s">
        <v>651</v>
      </c>
      <c r="C145" s="105" t="s">
        <v>2</v>
      </c>
      <c r="D145" s="107">
        <v>24</v>
      </c>
      <c r="E145" s="38"/>
      <c r="F145" s="32">
        <f>D145*E145</f>
        <v>0</v>
      </c>
    </row>
    <row r="146" spans="1:10">
      <c r="B146" s="182"/>
      <c r="E146" s="183"/>
    </row>
    <row r="147" spans="1:10" ht="25.5">
      <c r="A147" s="105" t="s">
        <v>271</v>
      </c>
      <c r="B147" s="182" t="s">
        <v>591</v>
      </c>
      <c r="C147" s="105" t="s">
        <v>2</v>
      </c>
      <c r="D147" s="107">
        <v>24</v>
      </c>
      <c r="E147" s="38"/>
      <c r="F147" s="32">
        <f>D147*E147</f>
        <v>0</v>
      </c>
    </row>
    <row r="148" spans="1:10">
      <c r="B148" s="182"/>
      <c r="E148" s="183"/>
    </row>
    <row r="149" spans="1:10">
      <c r="A149" s="105" t="s">
        <v>272</v>
      </c>
      <c r="B149" s="182" t="s">
        <v>592</v>
      </c>
      <c r="C149" s="105" t="s">
        <v>2</v>
      </c>
      <c r="D149" s="107">
        <v>24</v>
      </c>
      <c r="E149" s="38"/>
      <c r="F149" s="32">
        <f>D149*E149</f>
        <v>0</v>
      </c>
    </row>
    <row r="150" spans="1:10">
      <c r="B150" s="182"/>
      <c r="E150" s="183"/>
    </row>
    <row r="151" spans="1:10">
      <c r="A151" s="105" t="s">
        <v>273</v>
      </c>
      <c r="B151" s="182" t="s">
        <v>593</v>
      </c>
      <c r="C151" s="105" t="s">
        <v>2</v>
      </c>
      <c r="D151" s="107">
        <v>24</v>
      </c>
      <c r="E151" s="38"/>
      <c r="F151" s="32">
        <f>D151*E151</f>
        <v>0</v>
      </c>
    </row>
    <row r="152" spans="1:10">
      <c r="A152" s="184"/>
      <c r="B152" s="182"/>
      <c r="C152" s="182"/>
      <c r="E152" s="171"/>
      <c r="F152" s="185"/>
      <c r="H152" s="186"/>
      <c r="J152" s="32"/>
    </row>
    <row r="153" spans="1:10" ht="38.25">
      <c r="A153" s="105" t="s">
        <v>275</v>
      </c>
      <c r="B153" s="180" t="s">
        <v>594</v>
      </c>
      <c r="C153" s="105" t="s">
        <v>2</v>
      </c>
      <c r="D153" s="107">
        <v>4</v>
      </c>
      <c r="E153" s="38"/>
      <c r="F153" s="32">
        <f>D153*E153</f>
        <v>0</v>
      </c>
    </row>
    <row r="154" spans="1:10">
      <c r="B154" s="180"/>
      <c r="E154" s="170"/>
    </row>
    <row r="155" spans="1:10" ht="38.25">
      <c r="A155" s="105" t="s">
        <v>277</v>
      </c>
      <c r="B155" s="180" t="s">
        <v>595</v>
      </c>
      <c r="C155" s="105" t="s">
        <v>2</v>
      </c>
      <c r="D155" s="107">
        <v>26</v>
      </c>
      <c r="E155" s="38"/>
      <c r="F155" s="32">
        <f>D155*E155</f>
        <v>0</v>
      </c>
    </row>
    <row r="156" spans="1:10">
      <c r="B156" s="180"/>
      <c r="E156" s="170"/>
    </row>
    <row r="157" spans="1:10" ht="25.5">
      <c r="A157" s="105" t="s">
        <v>279</v>
      </c>
      <c r="B157" s="180" t="s">
        <v>596</v>
      </c>
      <c r="C157" s="105" t="s">
        <v>2</v>
      </c>
      <c r="D157" s="107">
        <v>4</v>
      </c>
      <c r="E157" s="38"/>
      <c r="F157" s="32">
        <f>D157*E157</f>
        <v>0</v>
      </c>
    </row>
    <row r="158" spans="1:10">
      <c r="B158" s="180"/>
      <c r="E158" s="170"/>
    </row>
    <row r="159" spans="1:10">
      <c r="A159" s="105" t="s">
        <v>281</v>
      </c>
      <c r="B159" s="180" t="s">
        <v>289</v>
      </c>
      <c r="E159" s="170"/>
    </row>
    <row r="160" spans="1:10" ht="25.5">
      <c r="B160" s="180" t="s">
        <v>290</v>
      </c>
      <c r="C160" s="105" t="s">
        <v>2</v>
      </c>
      <c r="D160" s="107">
        <v>1</v>
      </c>
      <c r="E160" s="38"/>
      <c r="F160" s="32">
        <f>D160*E160</f>
        <v>0</v>
      </c>
    </row>
    <row r="161" spans="1:6">
      <c r="B161" s="180" t="s">
        <v>597</v>
      </c>
      <c r="C161" s="105" t="s">
        <v>2</v>
      </c>
      <c r="D161" s="107">
        <v>3</v>
      </c>
      <c r="E161" s="38"/>
      <c r="F161" s="32">
        <f>D161*E161</f>
        <v>0</v>
      </c>
    </row>
    <row r="162" spans="1:6">
      <c r="B162" s="180" t="s">
        <v>598</v>
      </c>
      <c r="C162" s="105" t="s">
        <v>246</v>
      </c>
      <c r="D162" s="107">
        <v>6</v>
      </c>
      <c r="E162" s="38"/>
      <c r="F162" s="32">
        <f>D162*E162</f>
        <v>0</v>
      </c>
    </row>
    <row r="163" spans="1:6">
      <c r="B163" s="180"/>
      <c r="E163" s="170"/>
    </row>
    <row r="164" spans="1:6">
      <c r="A164" s="105" t="s">
        <v>282</v>
      </c>
      <c r="B164" s="180" t="s">
        <v>599</v>
      </c>
      <c r="C164" s="181"/>
      <c r="D164" s="179">
        <v>0.03</v>
      </c>
      <c r="E164" s="170">
        <f>SUM(F139:F162)</f>
        <v>0</v>
      </c>
      <c r="F164" s="32">
        <f>D164*E164</f>
        <v>0</v>
      </c>
    </row>
    <row r="165" spans="1:6">
      <c r="B165" s="180"/>
      <c r="E165" s="170"/>
    </row>
    <row r="166" spans="1:6">
      <c r="B166" s="110" t="s">
        <v>265</v>
      </c>
      <c r="F166" s="33">
        <f>SUM(F139:F164)</f>
        <v>0</v>
      </c>
    </row>
    <row r="168" spans="1:6">
      <c r="A168" s="121" t="s">
        <v>292</v>
      </c>
      <c r="B168" s="110" t="s">
        <v>293</v>
      </c>
    </row>
    <row r="170" spans="1:6" ht="25.5">
      <c r="A170" s="105" t="s">
        <v>260</v>
      </c>
      <c r="B170" s="106" t="s">
        <v>294</v>
      </c>
    </row>
    <row r="171" spans="1:6">
      <c r="B171" s="106" t="s">
        <v>600</v>
      </c>
      <c r="C171" s="105" t="s">
        <v>261</v>
      </c>
      <c r="D171" s="107">
        <v>780</v>
      </c>
      <c r="E171" s="38"/>
      <c r="F171" s="32">
        <f>D171*E171</f>
        <v>0</v>
      </c>
    </row>
    <row r="172" spans="1:6">
      <c r="B172" s="106" t="s">
        <v>601</v>
      </c>
      <c r="C172" s="105" t="s">
        <v>261</v>
      </c>
      <c r="D172" s="107">
        <v>195</v>
      </c>
      <c r="E172" s="38"/>
      <c r="F172" s="32">
        <f>D172*E172</f>
        <v>0</v>
      </c>
    </row>
    <row r="173" spans="1:6">
      <c r="B173" s="106" t="s">
        <v>602</v>
      </c>
      <c r="C173" s="105" t="s">
        <v>261</v>
      </c>
      <c r="D173" s="107">
        <v>370</v>
      </c>
      <c r="E173" s="38"/>
      <c r="F173" s="32">
        <f>D173*E173</f>
        <v>0</v>
      </c>
    </row>
    <row r="174" spans="1:6">
      <c r="B174" s="106" t="s">
        <v>603</v>
      </c>
      <c r="C174" s="105" t="s">
        <v>261</v>
      </c>
      <c r="D174" s="107">
        <v>410</v>
      </c>
      <c r="E174" s="38"/>
      <c r="F174" s="32">
        <f>D174*E174</f>
        <v>0</v>
      </c>
    </row>
    <row r="176" spans="1:6">
      <c r="A176" s="105" t="s">
        <v>262</v>
      </c>
      <c r="B176" s="106" t="s">
        <v>604</v>
      </c>
    </row>
    <row r="177" spans="1:6">
      <c r="B177" s="106" t="s">
        <v>605</v>
      </c>
      <c r="C177" s="105" t="s">
        <v>261</v>
      </c>
      <c r="D177" s="107">
        <v>240</v>
      </c>
      <c r="E177" s="38"/>
      <c r="F177" s="32">
        <f>D177*E177</f>
        <v>0</v>
      </c>
    </row>
    <row r="178" spans="1:6">
      <c r="B178" s="106" t="s">
        <v>606</v>
      </c>
      <c r="C178" s="105" t="s">
        <v>261</v>
      </c>
      <c r="D178" s="107">
        <v>410</v>
      </c>
      <c r="E178" s="38"/>
      <c r="F178" s="32">
        <f>D178*E178</f>
        <v>0</v>
      </c>
    </row>
    <row r="179" spans="1:6">
      <c r="B179" s="106" t="s">
        <v>607</v>
      </c>
      <c r="C179" s="105" t="s">
        <v>261</v>
      </c>
      <c r="D179" s="107">
        <v>160</v>
      </c>
      <c r="E179" s="38"/>
      <c r="F179" s="32">
        <f>D179*E179</f>
        <v>0</v>
      </c>
    </row>
    <row r="180" spans="1:6">
      <c r="B180" s="106" t="s">
        <v>608</v>
      </c>
      <c r="C180" s="105" t="s">
        <v>261</v>
      </c>
      <c r="D180" s="107">
        <v>180</v>
      </c>
      <c r="E180" s="38"/>
      <c r="F180" s="32">
        <f>D180*E180</f>
        <v>0</v>
      </c>
    </row>
    <row r="181" spans="1:6">
      <c r="B181" s="106" t="s">
        <v>609</v>
      </c>
      <c r="C181" s="105" t="s">
        <v>261</v>
      </c>
      <c r="D181" s="107">
        <v>380</v>
      </c>
      <c r="E181" s="38"/>
      <c r="F181" s="32">
        <f>D181*E181</f>
        <v>0</v>
      </c>
    </row>
    <row r="183" spans="1:6">
      <c r="A183" s="105" t="s">
        <v>263</v>
      </c>
      <c r="B183" s="106" t="s">
        <v>295</v>
      </c>
    </row>
    <row r="184" spans="1:6">
      <c r="B184" s="106" t="s">
        <v>610</v>
      </c>
      <c r="C184" s="105" t="s">
        <v>2</v>
      </c>
      <c r="D184" s="107">
        <v>24</v>
      </c>
      <c r="E184" s="38"/>
      <c r="F184" s="32">
        <f>D184*E184</f>
        <v>0</v>
      </c>
    </row>
    <row r="185" spans="1:6">
      <c r="B185" s="106" t="s">
        <v>611</v>
      </c>
      <c r="C185" s="105" t="s">
        <v>2</v>
      </c>
      <c r="D185" s="107">
        <v>12</v>
      </c>
      <c r="E185" s="38"/>
      <c r="F185" s="32">
        <f>D185*E185</f>
        <v>0</v>
      </c>
    </row>
    <row r="186" spans="1:6">
      <c r="B186" s="106" t="s">
        <v>612</v>
      </c>
      <c r="C186" s="105" t="s">
        <v>2</v>
      </c>
      <c r="D186" s="107">
        <v>28</v>
      </c>
      <c r="E186" s="38"/>
      <c r="F186" s="32">
        <f>D186*E186</f>
        <v>0</v>
      </c>
    </row>
    <row r="188" spans="1:6">
      <c r="A188" s="105" t="s">
        <v>270</v>
      </c>
      <c r="B188" s="182" t="s">
        <v>613</v>
      </c>
    </row>
    <row r="189" spans="1:6">
      <c r="B189" s="106" t="s">
        <v>614</v>
      </c>
      <c r="C189" s="105" t="s">
        <v>2</v>
      </c>
      <c r="D189" s="107">
        <v>24</v>
      </c>
      <c r="E189" s="38"/>
      <c r="F189" s="32">
        <f>D189*E189</f>
        <v>0</v>
      </c>
    </row>
    <row r="190" spans="1:6">
      <c r="B190" s="106" t="s">
        <v>615</v>
      </c>
      <c r="C190" s="105" t="s">
        <v>2</v>
      </c>
      <c r="D190" s="107">
        <v>4</v>
      </c>
      <c r="E190" s="38"/>
      <c r="F190" s="32">
        <f>D190*E190</f>
        <v>0</v>
      </c>
    </row>
    <row r="192" spans="1:6">
      <c r="A192" s="105" t="s">
        <v>271</v>
      </c>
      <c r="B192" s="182" t="s">
        <v>616</v>
      </c>
    </row>
    <row r="193" spans="1:10">
      <c r="B193" s="106" t="s">
        <v>615</v>
      </c>
      <c r="C193" s="105" t="s">
        <v>2</v>
      </c>
      <c r="D193" s="107">
        <v>2</v>
      </c>
      <c r="E193" s="38"/>
      <c r="F193" s="32">
        <f>D193*E193</f>
        <v>0</v>
      </c>
    </row>
    <row r="195" spans="1:10" ht="25.5">
      <c r="A195" s="105" t="s">
        <v>272</v>
      </c>
      <c r="B195" s="180" t="s">
        <v>617</v>
      </c>
      <c r="C195" s="181"/>
      <c r="D195" s="179">
        <v>0.03</v>
      </c>
      <c r="E195" s="170">
        <f>SUM(F171:F193)</f>
        <v>0</v>
      </c>
      <c r="F195" s="32">
        <f>D195*E195</f>
        <v>0</v>
      </c>
    </row>
    <row r="197" spans="1:10">
      <c r="B197" s="110" t="s">
        <v>265</v>
      </c>
      <c r="F197" s="33">
        <f>SUM(F171:F195)</f>
        <v>0</v>
      </c>
    </row>
    <row r="199" spans="1:10" s="36" customFormat="1">
      <c r="A199" s="121" t="s">
        <v>296</v>
      </c>
      <c r="B199" s="110" t="s">
        <v>297</v>
      </c>
      <c r="C199" s="105"/>
      <c r="D199" s="107"/>
      <c r="E199" s="32"/>
      <c r="F199" s="32"/>
      <c r="G199" s="108"/>
      <c r="H199" s="108"/>
      <c r="I199" s="108"/>
      <c r="J199" s="108"/>
    </row>
    <row r="201" spans="1:10" s="36" customFormat="1" ht="51">
      <c r="A201" s="105" t="s">
        <v>260</v>
      </c>
      <c r="B201" s="106" t="s">
        <v>298</v>
      </c>
      <c r="C201" s="105"/>
      <c r="D201" s="107"/>
      <c r="E201" s="32"/>
      <c r="F201" s="32"/>
      <c r="G201" s="108"/>
      <c r="H201" s="108"/>
      <c r="I201" s="108"/>
      <c r="J201" s="108"/>
    </row>
    <row r="203" spans="1:10" s="36" customFormat="1">
      <c r="A203" s="105"/>
      <c r="B203" s="110" t="s">
        <v>299</v>
      </c>
      <c r="C203" s="105"/>
      <c r="D203" s="107"/>
      <c r="E203" s="32"/>
      <c r="F203" s="32"/>
      <c r="G203" s="108"/>
      <c r="H203" s="108"/>
      <c r="I203" s="108"/>
      <c r="J203" s="108"/>
    </row>
    <row r="204" spans="1:10" s="36" customFormat="1">
      <c r="A204" s="105"/>
      <c r="B204" s="106" t="s">
        <v>618</v>
      </c>
      <c r="C204" s="105" t="s">
        <v>2</v>
      </c>
      <c r="D204" s="107">
        <v>1</v>
      </c>
      <c r="E204" s="32"/>
      <c r="F204" s="32"/>
      <c r="G204" s="108"/>
      <c r="H204" s="108"/>
      <c r="I204" s="108"/>
      <c r="J204" s="108"/>
    </row>
    <row r="205" spans="1:10" s="36" customFormat="1">
      <c r="A205" s="105"/>
      <c r="B205" s="106" t="s">
        <v>619</v>
      </c>
      <c r="C205" s="105" t="s">
        <v>2</v>
      </c>
      <c r="D205" s="107">
        <v>1</v>
      </c>
      <c r="E205" s="32"/>
      <c r="F205" s="32"/>
      <c r="G205" s="108"/>
      <c r="H205" s="108"/>
      <c r="I205" s="108"/>
      <c r="J205" s="108"/>
    </row>
    <row r="206" spans="1:10" s="36" customFormat="1">
      <c r="A206" s="105"/>
      <c r="B206" s="106" t="s">
        <v>620</v>
      </c>
      <c r="C206" s="105" t="s">
        <v>2</v>
      </c>
      <c r="D206" s="107">
        <v>8</v>
      </c>
      <c r="E206" s="32"/>
      <c r="F206" s="32"/>
      <c r="G206" s="108"/>
      <c r="H206" s="108"/>
      <c r="I206" s="108"/>
      <c r="J206" s="108"/>
    </row>
    <row r="207" spans="1:10" s="36" customFormat="1">
      <c r="A207" s="105"/>
      <c r="B207" s="106" t="s">
        <v>621</v>
      </c>
      <c r="C207" s="105" t="s">
        <v>2</v>
      </c>
      <c r="D207" s="107">
        <v>2</v>
      </c>
      <c r="E207" s="32"/>
      <c r="F207" s="32"/>
      <c r="G207" s="108"/>
      <c r="H207" s="108"/>
      <c r="I207" s="108"/>
      <c r="J207" s="108"/>
    </row>
    <row r="208" spans="1:10" s="36" customFormat="1">
      <c r="A208" s="105"/>
      <c r="B208" s="106" t="s">
        <v>622</v>
      </c>
      <c r="C208" s="105" t="s">
        <v>2</v>
      </c>
      <c r="D208" s="107">
        <v>1</v>
      </c>
      <c r="E208" s="32"/>
      <c r="F208" s="32"/>
      <c r="G208" s="108"/>
      <c r="H208" s="108"/>
      <c r="I208" s="108"/>
      <c r="J208" s="108"/>
    </row>
    <row r="209" spans="1:10" s="36" customFormat="1">
      <c r="A209" s="105"/>
      <c r="B209" s="106" t="s">
        <v>623</v>
      </c>
      <c r="C209" s="105" t="s">
        <v>2</v>
      </c>
      <c r="D209" s="107">
        <v>8</v>
      </c>
      <c r="E209" s="32"/>
      <c r="F209" s="32"/>
      <c r="G209" s="108"/>
      <c r="H209" s="108"/>
      <c r="I209" s="108"/>
      <c r="J209" s="108"/>
    </row>
    <row r="210" spans="1:10" s="36" customFormat="1">
      <c r="A210" s="105"/>
      <c r="B210" s="106" t="s">
        <v>624</v>
      </c>
      <c r="C210" s="105" t="s">
        <v>2</v>
      </c>
      <c r="D210" s="107">
        <v>2</v>
      </c>
      <c r="E210" s="32"/>
      <c r="F210" s="32"/>
      <c r="G210" s="108"/>
      <c r="H210" s="108"/>
      <c r="I210" s="108"/>
      <c r="J210" s="108"/>
    </row>
    <row r="211" spans="1:10" s="36" customFormat="1">
      <c r="A211" s="105"/>
      <c r="B211" s="106" t="s">
        <v>625</v>
      </c>
      <c r="C211" s="105" t="s">
        <v>2</v>
      </c>
      <c r="D211" s="107">
        <v>7</v>
      </c>
      <c r="E211" s="32"/>
      <c r="F211" s="32"/>
      <c r="G211" s="108"/>
      <c r="H211" s="108"/>
      <c r="I211" s="108"/>
      <c r="J211" s="108"/>
    </row>
    <row r="212" spans="1:10" s="36" customFormat="1">
      <c r="A212" s="105"/>
      <c r="B212" s="106" t="s">
        <v>626</v>
      </c>
      <c r="C212" s="105" t="s">
        <v>2</v>
      </c>
      <c r="D212" s="107">
        <v>9</v>
      </c>
      <c r="E212" s="32"/>
      <c r="F212" s="32"/>
      <c r="G212" s="108"/>
      <c r="H212" s="108"/>
      <c r="I212" s="108"/>
      <c r="J212" s="108"/>
    </row>
    <row r="213" spans="1:10" s="36" customFormat="1">
      <c r="A213" s="105"/>
      <c r="B213" s="106" t="s">
        <v>627</v>
      </c>
      <c r="C213" s="105" t="s">
        <v>2</v>
      </c>
      <c r="D213" s="107">
        <v>12</v>
      </c>
      <c r="E213" s="32"/>
      <c r="F213" s="32"/>
      <c r="G213" s="108"/>
      <c r="H213" s="108"/>
      <c r="I213" s="108"/>
      <c r="J213" s="108"/>
    </row>
    <row r="214" spans="1:10">
      <c r="B214" s="106" t="s">
        <v>628</v>
      </c>
      <c r="C214" s="105" t="s">
        <v>2</v>
      </c>
      <c r="D214" s="107">
        <v>1</v>
      </c>
    </row>
    <row r="215" spans="1:10">
      <c r="B215" s="106" t="s">
        <v>629</v>
      </c>
      <c r="C215" s="105" t="s">
        <v>2</v>
      </c>
      <c r="D215" s="107">
        <v>1</v>
      </c>
    </row>
    <row r="216" spans="1:10">
      <c r="B216" s="106" t="s">
        <v>630</v>
      </c>
    </row>
    <row r="217" spans="1:10">
      <c r="B217" s="110" t="s">
        <v>631</v>
      </c>
    </row>
    <row r="218" spans="1:10">
      <c r="B218" s="106" t="s">
        <v>652</v>
      </c>
    </row>
    <row r="219" spans="1:10" ht="38.25">
      <c r="B219" s="106" t="s">
        <v>653</v>
      </c>
      <c r="C219" s="105" t="s">
        <v>2</v>
      </c>
      <c r="D219" s="107">
        <v>1</v>
      </c>
    </row>
    <row r="220" spans="1:10" ht="38.25">
      <c r="B220" s="106" t="s">
        <v>654</v>
      </c>
      <c r="C220" s="105" t="s">
        <v>2</v>
      </c>
      <c r="D220" s="107">
        <v>1</v>
      </c>
    </row>
    <row r="221" spans="1:10" ht="38.25">
      <c r="B221" s="106" t="s">
        <v>655</v>
      </c>
      <c r="C221" s="105" t="s">
        <v>2</v>
      </c>
      <c r="D221" s="107">
        <v>1</v>
      </c>
    </row>
    <row r="222" spans="1:10" ht="63.75">
      <c r="B222" s="106" t="s">
        <v>656</v>
      </c>
      <c r="C222" s="105" t="s">
        <v>2</v>
      </c>
      <c r="D222" s="107">
        <v>1</v>
      </c>
    </row>
    <row r="223" spans="1:10" ht="25.5">
      <c r="B223" s="106" t="s">
        <v>657</v>
      </c>
      <c r="C223" s="105" t="s">
        <v>2</v>
      </c>
      <c r="D223" s="107">
        <v>1</v>
      </c>
    </row>
    <row r="224" spans="1:10" ht="25.5">
      <c r="B224" s="106" t="s">
        <v>632</v>
      </c>
      <c r="C224" s="105" t="s">
        <v>2</v>
      </c>
      <c r="D224" s="107">
        <v>1</v>
      </c>
    </row>
    <row r="225" spans="1:6">
      <c r="B225" s="106" t="s">
        <v>633</v>
      </c>
      <c r="C225" s="105" t="s">
        <v>2</v>
      </c>
      <c r="D225" s="107">
        <v>1</v>
      </c>
    </row>
    <row r="226" spans="1:6">
      <c r="B226" s="106" t="s">
        <v>634</v>
      </c>
      <c r="C226" s="105" t="s">
        <v>2</v>
      </c>
      <c r="D226" s="107">
        <v>1</v>
      </c>
    </row>
    <row r="227" spans="1:6">
      <c r="B227" s="187" t="s">
        <v>635</v>
      </c>
      <c r="C227" s="188" t="s">
        <v>2</v>
      </c>
      <c r="D227" s="189">
        <v>1</v>
      </c>
      <c r="E227" s="37"/>
      <c r="F227" s="37"/>
    </row>
    <row r="228" spans="1:6">
      <c r="B228" s="110"/>
      <c r="C228" s="105" t="s">
        <v>291</v>
      </c>
      <c r="D228" s="107">
        <v>1</v>
      </c>
      <c r="E228" s="38"/>
      <c r="F228" s="32">
        <f>D228*E228</f>
        <v>0</v>
      </c>
    </row>
    <row r="229" spans="1:6">
      <c r="B229" s="110"/>
    </row>
    <row r="230" spans="1:6" ht="51">
      <c r="A230" s="105" t="s">
        <v>262</v>
      </c>
      <c r="B230" s="106" t="s">
        <v>636</v>
      </c>
      <c r="C230" s="105" t="s">
        <v>291</v>
      </c>
      <c r="D230" s="107">
        <v>1</v>
      </c>
      <c r="E230" s="38"/>
      <c r="F230" s="32">
        <f>D230*E230</f>
        <v>0</v>
      </c>
    </row>
    <row r="232" spans="1:6">
      <c r="B232" s="110" t="s">
        <v>265</v>
      </c>
      <c r="F232" s="33">
        <f>SUM(F228:F230)</f>
        <v>0</v>
      </c>
    </row>
    <row r="233" spans="1:6">
      <c r="B233" s="110"/>
      <c r="F233" s="33"/>
    </row>
    <row r="234" spans="1:6">
      <c r="A234" s="121" t="s">
        <v>300</v>
      </c>
      <c r="B234" s="110" t="s">
        <v>301</v>
      </c>
    </row>
    <row r="236" spans="1:6" ht="38.25">
      <c r="A236" s="105" t="s">
        <v>260</v>
      </c>
      <c r="B236" s="106" t="s">
        <v>637</v>
      </c>
      <c r="C236" s="105" t="s">
        <v>261</v>
      </c>
      <c r="D236" s="107">
        <v>740</v>
      </c>
      <c r="E236" s="38"/>
      <c r="F236" s="32">
        <f>E236*D236</f>
        <v>0</v>
      </c>
    </row>
    <row r="238" spans="1:6" ht="25.5">
      <c r="A238" s="105" t="s">
        <v>262</v>
      </c>
      <c r="B238" s="106" t="s">
        <v>638</v>
      </c>
      <c r="C238" s="105" t="s">
        <v>2</v>
      </c>
      <c r="D238" s="107">
        <v>28</v>
      </c>
      <c r="E238" s="38"/>
      <c r="F238" s="32">
        <f>E238*D238</f>
        <v>0</v>
      </c>
    </row>
    <row r="240" spans="1:6" ht="25.5">
      <c r="A240" s="105" t="s">
        <v>263</v>
      </c>
      <c r="B240" s="106" t="s">
        <v>639</v>
      </c>
      <c r="C240" s="105" t="s">
        <v>2</v>
      </c>
      <c r="D240" s="107">
        <v>74</v>
      </c>
      <c r="E240" s="38"/>
      <c r="F240" s="32">
        <f>E240*D240</f>
        <v>0</v>
      </c>
    </row>
    <row r="242" spans="1:6">
      <c r="B242" s="110" t="s">
        <v>265</v>
      </c>
      <c r="F242" s="33">
        <f>SUM(F236:F240)</f>
        <v>0</v>
      </c>
    </row>
    <row r="243" spans="1:6">
      <c r="B243" s="110"/>
      <c r="F243" s="33"/>
    </row>
    <row r="244" spans="1:6">
      <c r="B244" s="110"/>
      <c r="F244" s="33"/>
    </row>
    <row r="245" spans="1:6">
      <c r="A245" s="121" t="s">
        <v>302</v>
      </c>
      <c r="B245" s="110" t="s">
        <v>303</v>
      </c>
    </row>
    <row r="246" spans="1:6">
      <c r="A246" s="121" t="s">
        <v>254</v>
      </c>
      <c r="B246" s="110" t="s">
        <v>255</v>
      </c>
      <c r="C246" s="121" t="s">
        <v>256</v>
      </c>
      <c r="D246" s="107" t="s">
        <v>257</v>
      </c>
      <c r="E246" s="33" t="s">
        <v>258</v>
      </c>
      <c r="F246" s="33" t="s">
        <v>259</v>
      </c>
    </row>
    <row r="248" spans="1:6" ht="25.5">
      <c r="A248" s="105" t="s">
        <v>260</v>
      </c>
      <c r="B248" s="106" t="s">
        <v>640</v>
      </c>
      <c r="C248" s="105" t="s">
        <v>291</v>
      </c>
      <c r="D248" s="107">
        <v>1</v>
      </c>
      <c r="E248" s="38"/>
      <c r="F248" s="32">
        <f>D248*E248</f>
        <v>0</v>
      </c>
    </row>
    <row r="250" spans="1:6" ht="25.5">
      <c r="A250" s="105" t="s">
        <v>262</v>
      </c>
      <c r="B250" s="106" t="s">
        <v>641</v>
      </c>
      <c r="C250" s="105" t="s">
        <v>8</v>
      </c>
      <c r="D250" s="107">
        <v>80</v>
      </c>
      <c r="E250" s="38"/>
      <c r="F250" s="32">
        <f>D250*E250</f>
        <v>0</v>
      </c>
    </row>
    <row r="252" spans="1:6">
      <c r="A252" s="105" t="s">
        <v>263</v>
      </c>
      <c r="B252" s="106" t="s">
        <v>642</v>
      </c>
      <c r="C252" s="105" t="s">
        <v>291</v>
      </c>
      <c r="D252" s="107">
        <v>1</v>
      </c>
      <c r="E252" s="38"/>
      <c r="F252" s="32">
        <f>D252*E252</f>
        <v>0</v>
      </c>
    </row>
    <row r="254" spans="1:6">
      <c r="B254" s="110" t="s">
        <v>265</v>
      </c>
      <c r="F254" s="33">
        <f>SUM(F248:F252)</f>
        <v>0</v>
      </c>
    </row>
    <row r="255" spans="1:6">
      <c r="B255" s="110"/>
      <c r="F255" s="33"/>
    </row>
    <row r="257" spans="1:6">
      <c r="A257" s="121" t="s">
        <v>304</v>
      </c>
      <c r="B257" s="110" t="s">
        <v>305</v>
      </c>
    </row>
    <row r="258" spans="1:6">
      <c r="A258" s="121" t="s">
        <v>254</v>
      </c>
      <c r="B258" s="110" t="s">
        <v>255</v>
      </c>
      <c r="C258" s="121" t="s">
        <v>256</v>
      </c>
      <c r="D258" s="107" t="s">
        <v>257</v>
      </c>
      <c r="E258" s="33" t="s">
        <v>258</v>
      </c>
      <c r="F258" s="33" t="s">
        <v>259</v>
      </c>
    </row>
    <row r="259" spans="1:6">
      <c r="A259" s="121"/>
      <c r="B259" s="110"/>
      <c r="C259" s="121"/>
      <c r="E259" s="33"/>
      <c r="F259" s="33"/>
    </row>
    <row r="260" spans="1:6">
      <c r="A260" s="105" t="s">
        <v>260</v>
      </c>
      <c r="B260" s="106" t="s">
        <v>643</v>
      </c>
      <c r="C260" s="105" t="s">
        <v>261</v>
      </c>
      <c r="D260" s="107">
        <v>762</v>
      </c>
      <c r="E260" s="38"/>
      <c r="F260" s="32">
        <f>D260*E260</f>
        <v>0</v>
      </c>
    </row>
    <row r="262" spans="1:6" ht="25.5">
      <c r="A262" s="105" t="s">
        <v>262</v>
      </c>
      <c r="B262" s="106" t="s">
        <v>306</v>
      </c>
      <c r="C262" s="105" t="s">
        <v>291</v>
      </c>
      <c r="D262" s="107">
        <v>1</v>
      </c>
      <c r="E262" s="38"/>
      <c r="F262" s="32">
        <f>D262*E262</f>
        <v>0</v>
      </c>
    </row>
    <row r="264" spans="1:6">
      <c r="A264" s="105" t="s">
        <v>263</v>
      </c>
      <c r="B264" s="106" t="s">
        <v>307</v>
      </c>
      <c r="C264" s="105" t="s">
        <v>291</v>
      </c>
      <c r="D264" s="107">
        <v>1</v>
      </c>
      <c r="E264" s="38"/>
      <c r="F264" s="32">
        <f>D264*E264</f>
        <v>0</v>
      </c>
    </row>
    <row r="265" spans="1:6">
      <c r="B265" s="106" t="s">
        <v>644</v>
      </c>
    </row>
    <row r="266" spans="1:6" s="162" customFormat="1">
      <c r="A266" s="105"/>
      <c r="B266" s="106" t="s">
        <v>645</v>
      </c>
      <c r="C266" s="105"/>
      <c r="D266" s="107"/>
      <c r="E266" s="32"/>
      <c r="F266" s="32"/>
    </row>
    <row r="268" spans="1:6">
      <c r="A268" s="105" t="s">
        <v>270</v>
      </c>
      <c r="B268" s="106" t="s">
        <v>646</v>
      </c>
      <c r="C268" s="105" t="s">
        <v>246</v>
      </c>
      <c r="D268" s="107">
        <v>16</v>
      </c>
      <c r="E268" s="38"/>
      <c r="F268" s="32">
        <f>D268*E268</f>
        <v>0</v>
      </c>
    </row>
    <row r="270" spans="1:6">
      <c r="B270" s="110" t="s">
        <v>265</v>
      </c>
      <c r="F270" s="33">
        <f>SUM(F260:F268)</f>
        <v>0</v>
      </c>
    </row>
    <row r="271" spans="1:6">
      <c r="B271" s="110"/>
      <c r="F271" s="33"/>
    </row>
    <row r="273" spans="1:6" s="162" customFormat="1">
      <c r="A273" s="121" t="s">
        <v>308</v>
      </c>
      <c r="B273" s="163" t="s">
        <v>310</v>
      </c>
      <c r="C273" s="121"/>
      <c r="D273" s="107"/>
      <c r="E273" s="33"/>
      <c r="F273" s="39"/>
    </row>
    <row r="274" spans="1:6" s="162" customFormat="1">
      <c r="A274" s="121" t="s">
        <v>254</v>
      </c>
      <c r="B274" s="110" t="s">
        <v>255</v>
      </c>
      <c r="C274" s="121" t="s">
        <v>256</v>
      </c>
      <c r="D274" s="107" t="s">
        <v>257</v>
      </c>
      <c r="E274" s="33" t="s">
        <v>258</v>
      </c>
      <c r="F274" s="33" t="s">
        <v>259</v>
      </c>
    </row>
    <row r="275" spans="1:6">
      <c r="A275" s="121"/>
      <c r="B275" s="110"/>
      <c r="C275" s="121"/>
      <c r="E275" s="33"/>
      <c r="F275" s="33"/>
    </row>
    <row r="276" spans="1:6">
      <c r="A276" s="105" t="s">
        <v>260</v>
      </c>
      <c r="B276" s="106" t="s">
        <v>722</v>
      </c>
      <c r="C276" s="105" t="s">
        <v>246</v>
      </c>
      <c r="D276" s="107">
        <v>10</v>
      </c>
      <c r="E276" s="38"/>
      <c r="F276" s="32">
        <f>D276*E276</f>
        <v>0</v>
      </c>
    </row>
    <row r="278" spans="1:6">
      <c r="B278" s="110" t="s">
        <v>265</v>
      </c>
      <c r="F278" s="33">
        <f>F276</f>
        <v>0</v>
      </c>
    </row>
    <row r="281" spans="1:6">
      <c r="A281" s="121" t="s">
        <v>309</v>
      </c>
      <c r="B281" s="163" t="s">
        <v>251</v>
      </c>
      <c r="C281" s="121"/>
      <c r="E281" s="33"/>
      <c r="F281" s="39"/>
    </row>
    <row r="282" spans="1:6" s="162" customFormat="1">
      <c r="A282" s="121" t="s">
        <v>254</v>
      </c>
      <c r="B282" s="110" t="s">
        <v>255</v>
      </c>
      <c r="C282" s="121" t="s">
        <v>256</v>
      </c>
      <c r="D282" s="107" t="s">
        <v>257</v>
      </c>
      <c r="E282" s="33" t="s">
        <v>258</v>
      </c>
      <c r="F282" s="33" t="s">
        <v>259</v>
      </c>
    </row>
    <row r="283" spans="1:6">
      <c r="A283" s="121"/>
      <c r="B283" s="110"/>
      <c r="C283" s="121"/>
      <c r="E283" s="33"/>
      <c r="F283" s="33"/>
    </row>
    <row r="284" spans="1:6">
      <c r="A284" s="105" t="s">
        <v>260</v>
      </c>
      <c r="B284" s="106" t="s">
        <v>723</v>
      </c>
      <c r="C284" s="105" t="s">
        <v>2</v>
      </c>
      <c r="D284" s="107">
        <v>1</v>
      </c>
      <c r="E284" s="38"/>
      <c r="F284" s="32">
        <f>D284*E284</f>
        <v>0</v>
      </c>
    </row>
    <row r="286" spans="1:6">
      <c r="B286" s="110" t="s">
        <v>265</v>
      </c>
      <c r="F286" s="33">
        <f>F284</f>
        <v>0</v>
      </c>
    </row>
    <row r="289" spans="2:5">
      <c r="B289" s="190"/>
      <c r="E289" s="170"/>
    </row>
    <row r="292" spans="2:5">
      <c r="B292" s="191"/>
    </row>
    <row r="306" spans="1:6" s="162" customFormat="1">
      <c r="A306" s="105"/>
      <c r="B306" s="106"/>
      <c r="C306" s="105"/>
      <c r="D306" s="107"/>
      <c r="E306" s="32"/>
      <c r="F306" s="32"/>
    </row>
    <row r="309" spans="1:6">
      <c r="B309" s="110"/>
    </row>
  </sheetData>
  <sheetProtection password="CCBE" sheet="1" objects="1" scenarios="1"/>
  <pageMargins left="0.98425196850393704" right="0.98425196850393704" top="0.98425196850393704" bottom="0.98425196850393704" header="0.59055118110236227" footer="0.59055118110236227"/>
  <pageSetup paperSize="9" scale="90" orientation="portrait" r:id="rId1"/>
  <headerFooter>
    <oddHeader>&amp;R&amp;"Arial Narrow,Navadno"&amp;9Gradnja športnega parka Savsko naselje v Ljubljani / vzdrževalna dela / PZI / 3 Načrt s področja elektrozehnike / 3/1 Zunanja razsvetljava</oddHeader>
    <oddFooter>&amp;R&amp;"Arial Narrow,Navadno"&amp;9&amp;P/&amp;N</oddFooter>
  </headerFooter>
  <rowBreaks count="1" manualBreakCount="1">
    <brk id="36"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59999389629810485"/>
  </sheetPr>
  <dimension ref="A1:N362"/>
  <sheetViews>
    <sheetView view="pageBreakPreview" zoomScaleNormal="100" zoomScaleSheetLayoutView="100" workbookViewId="0">
      <selection activeCell="E58" sqref="E58"/>
    </sheetView>
  </sheetViews>
  <sheetFormatPr defaultColWidth="8.625" defaultRowHeight="12.75"/>
  <cols>
    <col min="1" max="1" width="8" style="234" bestFit="1" customWidth="1"/>
    <col min="2" max="2" width="43.5" style="234" customWidth="1"/>
    <col min="3" max="3" width="4.375" style="202" bestFit="1" customWidth="1"/>
    <col min="4" max="6" width="8.5" style="202" customWidth="1"/>
    <col min="7" max="8" width="8.625" style="196"/>
    <col min="9" max="9" width="0" style="196" hidden="1" customWidth="1"/>
    <col min="10" max="10" width="8.625" style="196"/>
    <col min="11" max="11" width="9.125" style="196" customWidth="1"/>
    <col min="12" max="16384" width="8.625" style="196"/>
  </cols>
  <sheetData>
    <row r="1" spans="1:6">
      <c r="A1" s="192"/>
      <c r="B1" s="193"/>
      <c r="C1" s="194"/>
      <c r="D1" s="195"/>
      <c r="E1" s="194"/>
      <c r="F1" s="194"/>
    </row>
    <row r="2" spans="1:6" ht="12.75" customHeight="1">
      <c r="A2" s="266" t="s">
        <v>363</v>
      </c>
      <c r="B2" s="266"/>
      <c r="C2" s="266"/>
      <c r="D2" s="266"/>
      <c r="E2" s="266"/>
      <c r="F2" s="266"/>
    </row>
    <row r="3" spans="1:6" ht="12.75" customHeight="1">
      <c r="A3" s="197"/>
      <c r="B3" s="197"/>
      <c r="C3" s="197"/>
      <c r="D3" s="197"/>
      <c r="E3" s="197"/>
      <c r="F3" s="197"/>
    </row>
    <row r="4" spans="1:6" ht="12.75" customHeight="1">
      <c r="A4" s="193" t="s">
        <v>364</v>
      </c>
      <c r="B4" s="198" t="s">
        <v>365</v>
      </c>
      <c r="C4" s="197"/>
      <c r="D4" s="197"/>
      <c r="E4" s="197"/>
      <c r="F4" s="197"/>
    </row>
    <row r="5" spans="1:6" ht="12.75" customHeight="1">
      <c r="A5" s="197"/>
      <c r="B5" s="193" t="s">
        <v>366</v>
      </c>
      <c r="C5" s="197"/>
      <c r="D5" s="197"/>
      <c r="E5" s="197"/>
      <c r="F5" s="197"/>
    </row>
    <row r="6" spans="1:6" ht="12.75" customHeight="1">
      <c r="A6" s="197"/>
      <c r="B6" s="193"/>
      <c r="C6" s="197"/>
      <c r="D6" s="197"/>
      <c r="E6" s="197"/>
      <c r="F6" s="197"/>
    </row>
    <row r="7" spans="1:6" ht="12.75" customHeight="1">
      <c r="A7" s="197"/>
      <c r="B7" s="193"/>
      <c r="C7" s="197"/>
      <c r="D7" s="197"/>
      <c r="E7" s="197"/>
      <c r="F7" s="197"/>
    </row>
    <row r="8" spans="1:6" ht="12.75" customHeight="1">
      <c r="A8" s="197"/>
      <c r="B8" s="197"/>
      <c r="C8" s="197"/>
      <c r="D8" s="197"/>
      <c r="E8" s="197"/>
      <c r="F8" s="197"/>
    </row>
    <row r="9" spans="1:6" ht="12.75" customHeight="1">
      <c r="A9" s="193" t="s">
        <v>367</v>
      </c>
      <c r="B9" s="273"/>
      <c r="C9" s="273"/>
      <c r="D9" s="273"/>
      <c r="E9" s="273"/>
      <c r="F9" s="273"/>
    </row>
    <row r="10" spans="1:6" ht="30" customHeight="1">
      <c r="A10" s="266" t="s">
        <v>368</v>
      </c>
      <c r="B10" s="266"/>
      <c r="C10" s="266"/>
      <c r="D10" s="266"/>
      <c r="E10" s="266"/>
      <c r="F10" s="266"/>
    </row>
    <row r="11" spans="1:6" ht="12.75" customHeight="1">
      <c r="A11" s="192"/>
      <c r="B11" s="273"/>
      <c r="C11" s="273"/>
      <c r="D11" s="273"/>
      <c r="E11" s="273"/>
      <c r="F11" s="273"/>
    </row>
    <row r="12" spans="1:6" ht="30" customHeight="1">
      <c r="A12" s="266" t="s">
        <v>369</v>
      </c>
      <c r="B12" s="266"/>
      <c r="C12" s="266"/>
      <c r="D12" s="266"/>
      <c r="E12" s="266"/>
      <c r="F12" s="266"/>
    </row>
    <row r="13" spans="1:6" ht="12.75" customHeight="1">
      <c r="A13" s="192"/>
      <c r="B13" s="266"/>
      <c r="C13" s="266"/>
      <c r="D13" s="266"/>
      <c r="E13" s="273"/>
      <c r="F13" s="273"/>
    </row>
    <row r="14" spans="1:6" ht="12.75" customHeight="1">
      <c r="A14" s="193" t="s">
        <v>370</v>
      </c>
      <c r="B14" s="275" t="s">
        <v>371</v>
      </c>
      <c r="C14" s="274"/>
      <c r="D14" s="274"/>
      <c r="E14" s="273"/>
      <c r="F14" s="273"/>
    </row>
    <row r="15" spans="1:6" ht="12.75" customHeight="1">
      <c r="A15" s="193" t="s">
        <v>372</v>
      </c>
      <c r="B15" s="275" t="s">
        <v>373</v>
      </c>
      <c r="C15" s="274"/>
      <c r="D15" s="274"/>
      <c r="E15" s="273"/>
      <c r="F15" s="273"/>
    </row>
    <row r="16" spans="1:6" ht="12.75" customHeight="1">
      <c r="A16" s="192"/>
      <c r="B16" s="273"/>
      <c r="C16" s="273"/>
      <c r="D16" s="273"/>
      <c r="E16" s="273"/>
      <c r="F16" s="273"/>
    </row>
    <row r="17" spans="1:6" ht="12.75" customHeight="1">
      <c r="A17" s="192"/>
      <c r="B17" s="273"/>
      <c r="C17" s="273"/>
      <c r="D17" s="273"/>
      <c r="E17" s="273"/>
      <c r="F17" s="273"/>
    </row>
    <row r="18" spans="1:6" ht="12.75" customHeight="1">
      <c r="A18" s="192"/>
      <c r="B18" s="273"/>
      <c r="C18" s="273"/>
      <c r="D18" s="273"/>
      <c r="E18" s="274"/>
      <c r="F18" s="274"/>
    </row>
    <row r="19" spans="1:6" ht="12.75" customHeight="1">
      <c r="A19" s="192" t="s">
        <v>374</v>
      </c>
      <c r="B19" s="270" t="str">
        <f>B55</f>
        <v>PREDDELA</v>
      </c>
      <c r="C19" s="270"/>
      <c r="D19" s="270"/>
      <c r="E19" s="268">
        <f>F69</f>
        <v>0</v>
      </c>
      <c r="F19" s="268"/>
    </row>
    <row r="20" spans="1:6">
      <c r="A20" s="192"/>
      <c r="B20" s="193"/>
      <c r="C20" s="194"/>
      <c r="D20" s="194"/>
      <c r="E20" s="199"/>
      <c r="F20" s="199"/>
    </row>
    <row r="21" spans="1:6">
      <c r="A21" s="192" t="s">
        <v>375</v>
      </c>
      <c r="B21" s="193" t="str">
        <f>B71</f>
        <v>ZEMELJSKA DELA</v>
      </c>
      <c r="C21" s="194"/>
      <c r="D21" s="194"/>
      <c r="E21" s="268">
        <f>F100</f>
        <v>0</v>
      </c>
      <c r="F21" s="268"/>
    </row>
    <row r="22" spans="1:6">
      <c r="A22" s="192"/>
      <c r="B22" s="193"/>
      <c r="C22" s="194"/>
      <c r="D22" s="194"/>
      <c r="E22" s="199"/>
      <c r="F22" s="199"/>
    </row>
    <row r="23" spans="1:6">
      <c r="A23" s="192" t="s">
        <v>376</v>
      </c>
      <c r="B23" s="192" t="s">
        <v>377</v>
      </c>
      <c r="C23" s="194"/>
      <c r="D23" s="194"/>
      <c r="E23" s="268">
        <f>F106</f>
        <v>0</v>
      </c>
      <c r="F23" s="268"/>
    </row>
    <row r="24" spans="1:6">
      <c r="A24" s="192"/>
      <c r="B24" s="193"/>
      <c r="C24" s="194"/>
      <c r="D24" s="194"/>
      <c r="E24" s="199"/>
      <c r="F24" s="199"/>
    </row>
    <row r="25" spans="1:6">
      <c r="A25" s="192" t="s">
        <v>378</v>
      </c>
      <c r="B25" s="192" t="s">
        <v>379</v>
      </c>
      <c r="C25" s="194"/>
      <c r="D25" s="194"/>
      <c r="E25" s="268">
        <f>F115</f>
        <v>0</v>
      </c>
      <c r="F25" s="268"/>
    </row>
    <row r="26" spans="1:6">
      <c r="A26" s="192"/>
      <c r="B26" s="192"/>
      <c r="C26" s="194"/>
      <c r="D26" s="194"/>
      <c r="E26" s="199"/>
      <c r="F26" s="199"/>
    </row>
    <row r="27" spans="1:6">
      <c r="A27" s="192" t="s">
        <v>380</v>
      </c>
      <c r="B27" s="192" t="s">
        <v>381</v>
      </c>
      <c r="C27" s="194"/>
      <c r="D27" s="194"/>
      <c r="E27" s="268">
        <f>F141</f>
        <v>0</v>
      </c>
      <c r="F27" s="268"/>
    </row>
    <row r="28" spans="1:6">
      <c r="A28" s="192"/>
      <c r="B28" s="193"/>
      <c r="C28" s="194"/>
      <c r="D28" s="194"/>
      <c r="E28" s="199"/>
      <c r="F28" s="199"/>
    </row>
    <row r="29" spans="1:6">
      <c r="A29" s="192" t="s">
        <v>382</v>
      </c>
      <c r="B29" s="192" t="s">
        <v>383</v>
      </c>
      <c r="C29" s="194"/>
      <c r="D29" s="194"/>
      <c r="E29" s="268">
        <f>F209</f>
        <v>0</v>
      </c>
      <c r="F29" s="268"/>
    </row>
    <row r="30" spans="1:6">
      <c r="A30" s="192"/>
      <c r="B30" s="193"/>
      <c r="C30" s="194"/>
      <c r="D30" s="194"/>
      <c r="E30" s="199"/>
      <c r="F30" s="199"/>
    </row>
    <row r="31" spans="1:6" ht="12.75" customHeight="1">
      <c r="A31" s="192" t="s">
        <v>384</v>
      </c>
      <c r="B31" s="270" t="str">
        <f>B212</f>
        <v>PREIZKUSI, NADZOR IN TEHNIČNA DOKUMENTACIJA</v>
      </c>
      <c r="C31" s="270"/>
      <c r="D31" s="270"/>
      <c r="E31" s="268">
        <f>F234</f>
        <v>0</v>
      </c>
      <c r="F31" s="268"/>
    </row>
    <row r="32" spans="1:6" ht="13.5" thickBot="1">
      <c r="A32" s="200"/>
      <c r="B32" s="271"/>
      <c r="C32" s="271"/>
      <c r="D32" s="271"/>
      <c r="E32" s="272"/>
      <c r="F32" s="272"/>
    </row>
    <row r="33" spans="1:14" ht="10.5" customHeight="1">
      <c r="A33" s="192"/>
      <c r="B33" s="269"/>
      <c r="C33" s="269"/>
      <c r="D33" s="269"/>
      <c r="E33" s="268"/>
      <c r="F33" s="268"/>
    </row>
    <row r="34" spans="1:14" ht="12.75" customHeight="1">
      <c r="A34" s="201"/>
      <c r="B34" s="264" t="s">
        <v>385</v>
      </c>
      <c r="C34" s="264"/>
      <c r="D34" s="264"/>
      <c r="F34" s="203">
        <f>SUM(E19:F31)</f>
        <v>0</v>
      </c>
    </row>
    <row r="35" spans="1:14">
      <c r="A35" s="201"/>
      <c r="B35" s="267"/>
      <c r="C35" s="267"/>
      <c r="D35" s="267"/>
      <c r="E35" s="268"/>
      <c r="F35" s="268"/>
    </row>
    <row r="36" spans="1:14">
      <c r="A36" s="201"/>
      <c r="B36" s="264"/>
      <c r="C36" s="264"/>
      <c r="D36" s="264"/>
      <c r="F36" s="203"/>
    </row>
    <row r="37" spans="1:14" ht="12.75" customHeight="1">
      <c r="A37" s="201"/>
      <c r="B37" s="264"/>
      <c r="C37" s="264"/>
      <c r="D37" s="264"/>
      <c r="E37" s="265"/>
      <c r="F37" s="265"/>
    </row>
    <row r="38" spans="1:14" ht="12.75" customHeight="1">
      <c r="A38" s="201"/>
      <c r="B38" s="264" t="s">
        <v>725</v>
      </c>
      <c r="C38" s="264"/>
      <c r="D38" s="264"/>
      <c r="F38" s="203">
        <f>F34</f>
        <v>0</v>
      </c>
    </row>
    <row r="39" spans="1:14" ht="12.75" customHeight="1">
      <c r="A39" s="201"/>
      <c r="B39" s="204"/>
      <c r="C39" s="197"/>
      <c r="D39" s="197"/>
      <c r="E39" s="205"/>
      <c r="F39" s="205"/>
    </row>
    <row r="40" spans="1:14" ht="12.75" customHeight="1">
      <c r="A40" s="201"/>
      <c r="B40" s="204"/>
      <c r="C40" s="197"/>
      <c r="D40" s="197"/>
      <c r="E40" s="205"/>
      <c r="F40" s="205"/>
    </row>
    <row r="41" spans="1:14" ht="12.75" customHeight="1">
      <c r="A41" s="201"/>
      <c r="B41" s="204"/>
      <c r="C41" s="197"/>
      <c r="D41" s="197"/>
      <c r="E41" s="205"/>
      <c r="F41" s="205"/>
    </row>
    <row r="42" spans="1:14" ht="12.75" customHeight="1">
      <c r="A42" s="201"/>
      <c r="B42" s="204"/>
      <c r="C42" s="197"/>
      <c r="D42" s="197"/>
      <c r="E42" s="205"/>
      <c r="F42" s="205"/>
    </row>
    <row r="43" spans="1:14" ht="12.75" customHeight="1">
      <c r="A43" s="206" t="s">
        <v>386</v>
      </c>
      <c r="B43" s="204"/>
      <c r="C43" s="197"/>
      <c r="D43" s="197"/>
      <c r="E43" s="205"/>
      <c r="F43" s="205"/>
    </row>
    <row r="44" spans="1:14" ht="41.25" customHeight="1">
      <c r="A44" s="201"/>
      <c r="B44" s="263" t="s">
        <v>517</v>
      </c>
      <c r="C44" s="263"/>
      <c r="D44" s="263"/>
      <c r="E44" s="205"/>
      <c r="F44" s="205"/>
      <c r="N44" s="207"/>
    </row>
    <row r="45" spans="1:14">
      <c r="A45" s="201"/>
      <c r="B45" s="208"/>
      <c r="C45" s="208"/>
      <c r="D45" s="208"/>
      <c r="E45" s="205"/>
      <c r="F45" s="205"/>
      <c r="N45" s="207"/>
    </row>
    <row r="46" spans="1:14">
      <c r="A46" s="201"/>
      <c r="B46" s="208"/>
      <c r="C46" s="208"/>
      <c r="D46" s="208"/>
      <c r="E46" s="205"/>
      <c r="F46" s="205"/>
      <c r="N46" s="207"/>
    </row>
    <row r="47" spans="1:14" ht="12.75" customHeight="1">
      <c r="A47" s="201"/>
      <c r="B47" s="208"/>
      <c r="C47" s="197"/>
      <c r="D47" s="197"/>
      <c r="E47" s="205"/>
      <c r="F47" s="205"/>
    </row>
    <row r="48" spans="1:14" ht="12.75" customHeight="1">
      <c r="A48" s="201"/>
      <c r="B48" s="208"/>
      <c r="C48" s="197"/>
      <c r="D48" s="197"/>
      <c r="E48" s="205"/>
      <c r="F48" s="205"/>
    </row>
    <row r="49" spans="1:6" ht="12.75" customHeight="1">
      <c r="A49" s="201"/>
      <c r="B49" s="208"/>
      <c r="C49" s="197"/>
      <c r="D49" s="197"/>
      <c r="E49" s="205"/>
      <c r="F49" s="205"/>
    </row>
    <row r="50" spans="1:6" ht="12.75" customHeight="1">
      <c r="A50" s="201"/>
      <c r="B50" s="207"/>
      <c r="C50" s="197"/>
      <c r="D50" s="197"/>
      <c r="E50" s="205"/>
      <c r="F50" s="205"/>
    </row>
    <row r="51" spans="1:6" ht="12.75" customHeight="1">
      <c r="A51" s="201"/>
      <c r="B51" s="266"/>
      <c r="C51" s="266"/>
      <c r="D51" s="266"/>
      <c r="E51" s="266"/>
      <c r="F51" s="266"/>
    </row>
    <row r="52" spans="1:6" ht="12.75" customHeight="1">
      <c r="A52" s="201"/>
      <c r="B52" s="266"/>
      <c r="C52" s="266"/>
      <c r="D52" s="266"/>
      <c r="E52" s="266"/>
      <c r="F52" s="266"/>
    </row>
    <row r="53" spans="1:6">
      <c r="A53" s="209" t="s">
        <v>388</v>
      </c>
      <c r="B53" s="210" t="s">
        <v>389</v>
      </c>
      <c r="C53" s="211" t="s">
        <v>390</v>
      </c>
      <c r="D53" s="211" t="s">
        <v>391</v>
      </c>
      <c r="E53" s="211" t="s">
        <v>392</v>
      </c>
      <c r="F53" s="211" t="s">
        <v>393</v>
      </c>
    </row>
    <row r="54" spans="1:6">
      <c r="A54" s="201"/>
      <c r="B54" s="198"/>
      <c r="C54" s="197"/>
      <c r="D54" s="205"/>
      <c r="E54" s="205"/>
      <c r="F54" s="205"/>
    </row>
    <row r="55" spans="1:6">
      <c r="A55" s="201" t="s">
        <v>374</v>
      </c>
      <c r="B55" s="198" t="s">
        <v>394</v>
      </c>
      <c r="C55" s="197"/>
      <c r="D55" s="205"/>
      <c r="E55" s="205"/>
      <c r="F55" s="212"/>
    </row>
    <row r="56" spans="1:6" ht="25.5">
      <c r="A56" s="201"/>
      <c r="B56" s="208" t="s">
        <v>516</v>
      </c>
      <c r="C56" s="197"/>
      <c r="D56" s="205"/>
      <c r="E56" s="205"/>
      <c r="F56" s="212"/>
    </row>
    <row r="57" spans="1:6" ht="16.5" customHeight="1">
      <c r="A57" s="201"/>
      <c r="B57" s="198"/>
      <c r="C57" s="197"/>
      <c r="D57" s="205"/>
      <c r="E57" s="205"/>
      <c r="F57" s="212"/>
    </row>
    <row r="58" spans="1:6" ht="63.75">
      <c r="A58" s="192" t="s">
        <v>395</v>
      </c>
      <c r="B58" s="193" t="s">
        <v>396</v>
      </c>
      <c r="C58" s="194" t="s">
        <v>397</v>
      </c>
      <c r="D58" s="195">
        <v>150</v>
      </c>
      <c r="E58" s="29"/>
      <c r="F58" s="199">
        <f>D58*E58</f>
        <v>0</v>
      </c>
    </row>
    <row r="59" spans="1:6">
      <c r="A59" s="192"/>
      <c r="B59" s="192"/>
      <c r="C59" s="194"/>
      <c r="D59" s="213"/>
      <c r="E59" s="195"/>
      <c r="F59" s="199"/>
    </row>
    <row r="60" spans="1:6" ht="25.5">
      <c r="A60" s="192" t="s">
        <v>398</v>
      </c>
      <c r="B60" s="193" t="s">
        <v>515</v>
      </c>
      <c r="C60" s="194" t="s">
        <v>2</v>
      </c>
      <c r="D60" s="213">
        <v>15</v>
      </c>
      <c r="E60" s="29"/>
      <c r="F60" s="199">
        <f>D60*E60</f>
        <v>0</v>
      </c>
    </row>
    <row r="61" spans="1:6">
      <c r="A61" s="192"/>
      <c r="B61" s="192"/>
      <c r="C61" s="194"/>
      <c r="D61" s="213"/>
      <c r="E61" s="199"/>
      <c r="F61" s="199"/>
    </row>
    <row r="62" spans="1:6" ht="38.25">
      <c r="A62" s="192" t="s">
        <v>399</v>
      </c>
      <c r="B62" s="192" t="s">
        <v>400</v>
      </c>
      <c r="C62" s="194" t="s">
        <v>2</v>
      </c>
      <c r="D62" s="213">
        <v>15</v>
      </c>
      <c r="E62" s="29"/>
      <c r="F62" s="199">
        <f>D62*E62</f>
        <v>0</v>
      </c>
    </row>
    <row r="63" spans="1:6">
      <c r="A63" s="192"/>
      <c r="B63" s="192"/>
      <c r="C63" s="194"/>
      <c r="D63" s="213"/>
      <c r="E63" s="199"/>
      <c r="F63" s="199"/>
    </row>
    <row r="64" spans="1:6" ht="51">
      <c r="A64" s="192" t="s">
        <v>401</v>
      </c>
      <c r="B64" s="193" t="s">
        <v>402</v>
      </c>
      <c r="C64" s="194" t="s">
        <v>291</v>
      </c>
      <c r="D64" s="213">
        <v>1</v>
      </c>
      <c r="E64" s="29"/>
      <c r="F64" s="199">
        <f>E64*D64</f>
        <v>0</v>
      </c>
    </row>
    <row r="65" spans="1:6">
      <c r="A65" s="192"/>
      <c r="B65" s="192"/>
      <c r="C65" s="194"/>
      <c r="D65" s="213"/>
      <c r="E65" s="199"/>
      <c r="F65" s="199"/>
    </row>
    <row r="66" spans="1:6" ht="25.5">
      <c r="A66" s="192" t="s">
        <v>403</v>
      </c>
      <c r="B66" s="192" t="s">
        <v>514</v>
      </c>
      <c r="C66" s="194" t="s">
        <v>397</v>
      </c>
      <c r="D66" s="213">
        <v>90</v>
      </c>
      <c r="E66" s="29"/>
      <c r="F66" s="199">
        <f>D66*E66</f>
        <v>0</v>
      </c>
    </row>
    <row r="67" spans="1:6">
      <c r="A67" s="192"/>
      <c r="B67" s="214"/>
      <c r="C67" s="215"/>
      <c r="D67" s="216"/>
      <c r="E67" s="217"/>
      <c r="F67" s="218"/>
    </row>
    <row r="68" spans="1:6">
      <c r="A68" s="192"/>
      <c r="B68" s="192"/>
      <c r="C68" s="194"/>
      <c r="D68" s="213"/>
      <c r="E68" s="195"/>
      <c r="F68" s="199"/>
    </row>
    <row r="69" spans="1:6">
      <c r="A69" s="219"/>
      <c r="B69" s="198" t="s">
        <v>404</v>
      </c>
      <c r="D69" s="220"/>
      <c r="E69" s="221"/>
      <c r="F69" s="222">
        <f>SUM(F55:F68)</f>
        <v>0</v>
      </c>
    </row>
    <row r="70" spans="1:6">
      <c r="A70" s="219"/>
      <c r="B70" s="193"/>
      <c r="D70" s="220"/>
      <c r="E70" s="221"/>
      <c r="F70" s="223"/>
    </row>
    <row r="71" spans="1:6">
      <c r="A71" s="206" t="s">
        <v>375</v>
      </c>
      <c r="B71" s="198" t="s">
        <v>57</v>
      </c>
      <c r="D71" s="220"/>
      <c r="E71" s="221"/>
      <c r="F71" s="223"/>
    </row>
    <row r="72" spans="1:6">
      <c r="A72" s="206"/>
      <c r="B72" s="208"/>
      <c r="D72" s="220"/>
      <c r="E72" s="221"/>
      <c r="F72" s="223"/>
    </row>
    <row r="73" spans="1:6">
      <c r="A73" s="206" t="s">
        <v>405</v>
      </c>
      <c r="B73" s="198" t="s">
        <v>406</v>
      </c>
      <c r="D73" s="220"/>
      <c r="E73" s="221"/>
      <c r="F73" s="223"/>
    </row>
    <row r="74" spans="1:6">
      <c r="A74" s="206"/>
      <c r="B74" s="198"/>
      <c r="D74" s="220"/>
      <c r="E74" s="221"/>
      <c r="F74" s="223"/>
    </row>
    <row r="75" spans="1:6" ht="25.5">
      <c r="A75" s="192" t="s">
        <v>407</v>
      </c>
      <c r="B75" s="193" t="s">
        <v>408</v>
      </c>
      <c r="C75" s="202" t="s">
        <v>8</v>
      </c>
      <c r="D75" s="224" t="s">
        <v>409</v>
      </c>
      <c r="E75" s="221"/>
      <c r="F75" s="223"/>
    </row>
    <row r="76" spans="1:6">
      <c r="A76" s="206"/>
      <c r="B76" s="198"/>
      <c r="D76" s="220"/>
      <c r="E76" s="221"/>
      <c r="F76" s="223"/>
    </row>
    <row r="77" spans="1:6" ht="25.5">
      <c r="A77" s="192" t="s">
        <v>410</v>
      </c>
      <c r="B77" s="193" t="s">
        <v>411</v>
      </c>
      <c r="C77" s="202" t="s">
        <v>8</v>
      </c>
      <c r="D77" s="224" t="s">
        <v>409</v>
      </c>
      <c r="E77" s="221"/>
      <c r="F77" s="223"/>
    </row>
    <row r="78" spans="1:6">
      <c r="A78" s="192"/>
      <c r="B78" s="193"/>
      <c r="D78" s="220"/>
      <c r="E78" s="221"/>
      <c r="F78" s="223"/>
    </row>
    <row r="79" spans="1:6" ht="25.5">
      <c r="A79" s="192" t="s">
        <v>412</v>
      </c>
      <c r="B79" s="193" t="s">
        <v>413</v>
      </c>
      <c r="C79" s="202" t="s">
        <v>8</v>
      </c>
      <c r="D79" s="224" t="s">
        <v>409</v>
      </c>
      <c r="E79" s="221"/>
      <c r="F79" s="223"/>
    </row>
    <row r="80" spans="1:6">
      <c r="A80" s="206"/>
      <c r="B80" s="198"/>
      <c r="D80" s="220"/>
      <c r="E80" s="221"/>
      <c r="F80" s="223"/>
    </row>
    <row r="81" spans="1:6" ht="25.5">
      <c r="A81" s="192" t="s">
        <v>414</v>
      </c>
      <c r="B81" s="192" t="s">
        <v>513</v>
      </c>
      <c r="C81" s="225">
        <v>0.1</v>
      </c>
      <c r="F81" s="226"/>
    </row>
    <row r="82" spans="1:6">
      <c r="A82" s="192"/>
      <c r="B82" s="192"/>
      <c r="C82" s="202" t="s">
        <v>8</v>
      </c>
      <c r="D82" s="224" t="s">
        <v>409</v>
      </c>
      <c r="E82" s="221"/>
      <c r="F82" s="223"/>
    </row>
    <row r="83" spans="1:6">
      <c r="A83" s="192"/>
      <c r="B83" s="192"/>
      <c r="D83" s="220"/>
      <c r="E83" s="221"/>
      <c r="F83" s="223"/>
    </row>
    <row r="84" spans="1:6">
      <c r="A84" s="192" t="s">
        <v>415</v>
      </c>
      <c r="B84" s="192" t="s">
        <v>512</v>
      </c>
      <c r="C84" s="202" t="s">
        <v>3</v>
      </c>
      <c r="D84" s="224" t="s">
        <v>409</v>
      </c>
      <c r="E84" s="221"/>
      <c r="F84" s="223"/>
    </row>
    <row r="85" spans="1:6">
      <c r="A85" s="192"/>
      <c r="B85" s="192"/>
      <c r="D85" s="220"/>
      <c r="E85" s="221"/>
      <c r="F85" s="223"/>
    </row>
    <row r="86" spans="1:6">
      <c r="A86" s="201" t="s">
        <v>416</v>
      </c>
      <c r="B86" s="201" t="s">
        <v>417</v>
      </c>
      <c r="D86" s="220"/>
      <c r="E86" s="221"/>
      <c r="F86" s="223"/>
    </row>
    <row r="87" spans="1:6">
      <c r="A87" s="201"/>
      <c r="B87" s="201"/>
      <c r="D87" s="220"/>
      <c r="E87" s="221"/>
      <c r="F87" s="223"/>
    </row>
    <row r="88" spans="1:6" ht="25.5">
      <c r="A88" s="192" t="s">
        <v>418</v>
      </c>
      <c r="B88" s="192" t="s">
        <v>419</v>
      </c>
      <c r="C88" s="202" t="s">
        <v>3</v>
      </c>
      <c r="D88" s="220">
        <v>90</v>
      </c>
      <c r="E88" s="29"/>
      <c r="F88" s="223">
        <f>D88*E88</f>
        <v>0</v>
      </c>
    </row>
    <row r="89" spans="1:6">
      <c r="A89" s="192"/>
      <c r="B89" s="192" t="s">
        <v>785</v>
      </c>
      <c r="D89" s="220"/>
      <c r="E89" s="199"/>
      <c r="F89" s="223"/>
    </row>
    <row r="90" spans="1:6">
      <c r="A90" s="201" t="s">
        <v>420</v>
      </c>
      <c r="B90" s="201" t="s">
        <v>421</v>
      </c>
      <c r="D90" s="220"/>
      <c r="E90" s="199"/>
      <c r="F90" s="223"/>
    </row>
    <row r="91" spans="1:6">
      <c r="A91" s="201"/>
      <c r="B91" s="201"/>
      <c r="D91" s="220"/>
      <c r="E91" s="199"/>
      <c r="F91" s="223"/>
    </row>
    <row r="92" spans="1:6" ht="27.75">
      <c r="A92" s="192" t="s">
        <v>422</v>
      </c>
      <c r="B92" s="192" t="s">
        <v>511</v>
      </c>
      <c r="C92" s="202" t="s">
        <v>3</v>
      </c>
      <c r="D92" s="220">
        <v>220</v>
      </c>
      <c r="E92" s="29"/>
      <c r="F92" s="223">
        <f>D92*E92</f>
        <v>0</v>
      </c>
    </row>
    <row r="93" spans="1:6">
      <c r="A93" s="201"/>
      <c r="B93" s="201"/>
      <c r="D93" s="220"/>
      <c r="E93" s="199"/>
      <c r="F93" s="223"/>
    </row>
    <row r="94" spans="1:6" ht="51">
      <c r="A94" s="192" t="s">
        <v>423</v>
      </c>
      <c r="B94" s="192" t="s">
        <v>424</v>
      </c>
      <c r="C94" s="202" t="s">
        <v>8</v>
      </c>
      <c r="D94" s="220">
        <v>15</v>
      </c>
      <c r="E94" s="29"/>
      <c r="F94" s="223">
        <f>D94*E94</f>
        <v>0</v>
      </c>
    </row>
    <row r="95" spans="1:6">
      <c r="A95" s="192"/>
      <c r="B95" s="192"/>
      <c r="D95" s="220"/>
      <c r="E95" s="199"/>
      <c r="F95" s="223"/>
    </row>
    <row r="96" spans="1:6">
      <c r="A96" s="206" t="s">
        <v>425</v>
      </c>
      <c r="B96" s="198" t="s">
        <v>426</v>
      </c>
      <c r="D96" s="220"/>
      <c r="E96" s="221"/>
      <c r="F96" s="223"/>
    </row>
    <row r="97" spans="1:6">
      <c r="A97" s="206"/>
      <c r="B97" s="198"/>
      <c r="D97" s="220"/>
      <c r="E97" s="221"/>
      <c r="F97" s="223"/>
    </row>
    <row r="98" spans="1:6" ht="25.5">
      <c r="A98" s="219" t="s">
        <v>427</v>
      </c>
      <c r="B98" s="227" t="s">
        <v>510</v>
      </c>
      <c r="C98" s="228" t="s">
        <v>8</v>
      </c>
      <c r="D98" s="229" t="s">
        <v>409</v>
      </c>
      <c r="E98" s="230"/>
      <c r="F98" s="231"/>
    </row>
    <row r="99" spans="1:6">
      <c r="A99" s="219"/>
      <c r="B99" s="193"/>
      <c r="D99" s="220"/>
      <c r="E99" s="221"/>
      <c r="F99" s="223"/>
    </row>
    <row r="100" spans="1:6">
      <c r="A100" s="192"/>
      <c r="B100" s="201" t="s">
        <v>428</v>
      </c>
      <c r="C100" s="194"/>
      <c r="D100" s="213"/>
      <c r="E100" s="195"/>
      <c r="F100" s="212">
        <f>SUM(F73:F99)</f>
        <v>0</v>
      </c>
    </row>
    <row r="101" spans="1:6">
      <c r="A101" s="192"/>
      <c r="B101" s="201"/>
      <c r="C101" s="194"/>
      <c r="D101" s="213"/>
      <c r="E101" s="195"/>
      <c r="F101" s="212"/>
    </row>
    <row r="102" spans="1:6">
      <c r="A102" s="192"/>
      <c r="B102" s="201"/>
      <c r="C102" s="194"/>
      <c r="D102" s="213"/>
      <c r="E102" s="195"/>
      <c r="F102" s="199"/>
    </row>
    <row r="103" spans="1:6">
      <c r="A103" s="201" t="s">
        <v>376</v>
      </c>
      <c r="B103" s="201" t="s">
        <v>377</v>
      </c>
      <c r="C103" s="194"/>
      <c r="D103" s="213"/>
      <c r="E103" s="195"/>
      <c r="F103" s="199"/>
    </row>
    <row r="104" spans="1:6">
      <c r="A104" s="201"/>
      <c r="B104" s="193"/>
      <c r="C104" s="194"/>
      <c r="D104" s="224" t="s">
        <v>409</v>
      </c>
      <c r="E104" s="195"/>
      <c r="F104" s="199"/>
    </row>
    <row r="105" spans="1:6">
      <c r="A105" s="192"/>
      <c r="B105" s="192"/>
      <c r="C105" s="194"/>
      <c r="D105" s="213"/>
      <c r="E105" s="195"/>
      <c r="F105" s="199"/>
    </row>
    <row r="106" spans="1:6">
      <c r="A106" s="192"/>
      <c r="B106" s="201" t="s">
        <v>429</v>
      </c>
      <c r="C106" s="194"/>
      <c r="D106" s="213"/>
      <c r="E106" s="195"/>
      <c r="F106" s="199"/>
    </row>
    <row r="107" spans="1:6">
      <c r="A107" s="192"/>
      <c r="B107" s="201"/>
      <c r="C107" s="194"/>
      <c r="D107" s="213"/>
      <c r="E107" s="195"/>
      <c r="F107" s="199"/>
    </row>
    <row r="108" spans="1:6">
      <c r="A108" s="192"/>
      <c r="B108" s="192"/>
      <c r="C108" s="194"/>
      <c r="D108" s="213"/>
      <c r="E108" s="195"/>
      <c r="F108" s="199"/>
    </row>
    <row r="109" spans="1:6">
      <c r="A109" s="201" t="s">
        <v>378</v>
      </c>
      <c r="B109" s="201" t="s">
        <v>379</v>
      </c>
      <c r="C109" s="194"/>
      <c r="D109" s="213"/>
      <c r="E109" s="195"/>
      <c r="F109" s="199"/>
    </row>
    <row r="110" spans="1:6">
      <c r="A110" s="201"/>
      <c r="B110" s="201"/>
      <c r="C110" s="194"/>
      <c r="D110" s="213"/>
      <c r="E110" s="195"/>
      <c r="F110" s="199"/>
    </row>
    <row r="111" spans="1:6" ht="25.5">
      <c r="A111" s="192" t="s">
        <v>430</v>
      </c>
      <c r="B111" s="192" t="s">
        <v>519</v>
      </c>
      <c r="C111" s="194" t="s">
        <v>8</v>
      </c>
      <c r="D111" s="224" t="s">
        <v>409</v>
      </c>
      <c r="E111" s="195"/>
      <c r="F111" s="199"/>
    </row>
    <row r="112" spans="1:6">
      <c r="A112" s="192"/>
      <c r="B112" s="192"/>
      <c r="C112" s="194"/>
      <c r="D112" s="213"/>
      <c r="E112" s="195"/>
      <c r="F112" s="199"/>
    </row>
    <row r="113" spans="1:6" ht="25.5">
      <c r="A113" s="192" t="s">
        <v>431</v>
      </c>
      <c r="B113" s="214" t="s">
        <v>518</v>
      </c>
      <c r="C113" s="215" t="s">
        <v>2</v>
      </c>
      <c r="D113" s="232" t="s">
        <v>432</v>
      </c>
      <c r="E113" s="217"/>
      <c r="F113" s="218"/>
    </row>
    <row r="114" spans="1:6">
      <c r="A114" s="192"/>
      <c r="B114" s="192"/>
      <c r="C114" s="194"/>
      <c r="D114" s="213"/>
      <c r="E114" s="195"/>
      <c r="F114" s="199"/>
    </row>
    <row r="115" spans="1:6">
      <c r="A115" s="192"/>
      <c r="B115" s="206" t="s">
        <v>433</v>
      </c>
      <c r="C115" s="194"/>
      <c r="D115" s="213"/>
      <c r="E115" s="195"/>
      <c r="F115" s="212">
        <f>SUM(F111:F113)</f>
        <v>0</v>
      </c>
    </row>
    <row r="116" spans="1:6">
      <c r="A116" s="192"/>
      <c r="B116" s="206"/>
      <c r="C116" s="194"/>
      <c r="D116" s="213"/>
      <c r="E116" s="195"/>
      <c r="F116" s="212"/>
    </row>
    <row r="117" spans="1:6">
      <c r="A117" s="192"/>
      <c r="B117" s="192"/>
      <c r="C117" s="194"/>
      <c r="D117" s="213"/>
      <c r="E117" s="195"/>
      <c r="F117" s="199"/>
    </row>
    <row r="118" spans="1:6">
      <c r="A118" s="201" t="s">
        <v>380</v>
      </c>
      <c r="B118" s="201" t="s">
        <v>381</v>
      </c>
      <c r="C118" s="194"/>
      <c r="D118" s="213"/>
      <c r="E118" s="195"/>
      <c r="F118" s="199"/>
    </row>
    <row r="119" spans="1:6">
      <c r="A119" s="201"/>
      <c r="B119" s="201"/>
      <c r="C119" s="194"/>
      <c r="D119" s="213"/>
      <c r="E119" s="195"/>
      <c r="F119" s="199"/>
    </row>
    <row r="120" spans="1:6">
      <c r="A120" s="201" t="s">
        <v>434</v>
      </c>
      <c r="B120" s="201" t="s">
        <v>435</v>
      </c>
      <c r="C120" s="194"/>
      <c r="D120" s="213"/>
      <c r="E120" s="195"/>
      <c r="F120" s="199"/>
    </row>
    <row r="121" spans="1:6" ht="39" customHeight="1">
      <c r="A121" s="201"/>
      <c r="B121" s="263" t="s">
        <v>517</v>
      </c>
      <c r="C121" s="263"/>
      <c r="D121" s="213"/>
      <c r="E121" s="195"/>
      <c r="F121" s="199"/>
    </row>
    <row r="122" spans="1:6">
      <c r="A122" s="201"/>
      <c r="B122" s="201"/>
      <c r="C122" s="194"/>
      <c r="D122" s="213"/>
      <c r="E122" s="195"/>
      <c r="F122" s="199"/>
    </row>
    <row r="123" spans="1:6" ht="25.5">
      <c r="A123" s="192" t="s">
        <v>436</v>
      </c>
      <c r="B123" s="233" t="s">
        <v>520</v>
      </c>
      <c r="C123" s="194" t="s">
        <v>291</v>
      </c>
      <c r="D123" s="213">
        <v>1</v>
      </c>
      <c r="E123" s="29"/>
      <c r="F123" s="199">
        <f>D123*E123</f>
        <v>0</v>
      </c>
    </row>
    <row r="124" spans="1:6">
      <c r="A124" s="201"/>
      <c r="D124" s="220"/>
      <c r="E124" s="199"/>
      <c r="F124" s="226"/>
    </row>
    <row r="125" spans="1:6" ht="25.5">
      <c r="A125" s="192" t="s">
        <v>437</v>
      </c>
      <c r="B125" s="192" t="s">
        <v>521</v>
      </c>
      <c r="C125" s="194"/>
      <c r="D125" s="213"/>
      <c r="E125" s="199"/>
      <c r="F125" s="199"/>
    </row>
    <row r="126" spans="1:6">
      <c r="A126" s="192"/>
      <c r="B126" s="192" t="s">
        <v>522</v>
      </c>
      <c r="C126" s="194" t="s">
        <v>397</v>
      </c>
      <c r="D126" s="213">
        <v>60</v>
      </c>
      <c r="E126" s="29"/>
      <c r="F126" s="199">
        <f>D126*E126</f>
        <v>0</v>
      </c>
    </row>
    <row r="127" spans="1:6">
      <c r="A127" s="192"/>
      <c r="B127" s="192" t="s">
        <v>523</v>
      </c>
      <c r="C127" s="194" t="s">
        <v>397</v>
      </c>
      <c r="D127" s="213">
        <v>90</v>
      </c>
      <c r="E127" s="29"/>
      <c r="F127" s="199">
        <f>D127*E127</f>
        <v>0</v>
      </c>
    </row>
    <row r="128" spans="1:6">
      <c r="A128" s="192"/>
      <c r="B128" s="192"/>
      <c r="C128" s="194"/>
      <c r="D128" s="213"/>
      <c r="E128" s="199"/>
      <c r="F128" s="199"/>
    </row>
    <row r="129" spans="1:6" ht="25.5">
      <c r="A129" s="192" t="s">
        <v>438</v>
      </c>
      <c r="B129" s="192" t="s">
        <v>524</v>
      </c>
      <c r="C129" s="194"/>
      <c r="D129" s="213"/>
      <c r="E129" s="199"/>
      <c r="F129" s="199"/>
    </row>
    <row r="130" spans="1:6">
      <c r="A130" s="192"/>
      <c r="B130" s="192" t="s">
        <v>525</v>
      </c>
      <c r="C130" s="194" t="s">
        <v>397</v>
      </c>
      <c r="D130" s="213">
        <v>60</v>
      </c>
      <c r="E130" s="29"/>
      <c r="F130" s="199">
        <f>D130*E130</f>
        <v>0</v>
      </c>
    </row>
    <row r="131" spans="1:6">
      <c r="A131" s="192"/>
      <c r="B131" s="192" t="s">
        <v>526</v>
      </c>
      <c r="C131" s="194" t="s">
        <v>397</v>
      </c>
      <c r="D131" s="213">
        <v>90</v>
      </c>
      <c r="E131" s="29"/>
      <c r="F131" s="199">
        <f>D131*E131</f>
        <v>0</v>
      </c>
    </row>
    <row r="132" spans="1:6">
      <c r="A132" s="192"/>
      <c r="E132" s="199"/>
      <c r="F132" s="226"/>
    </row>
    <row r="133" spans="1:6" ht="25.5">
      <c r="A133" s="192" t="s">
        <v>439</v>
      </c>
      <c r="B133" s="193" t="s">
        <v>440</v>
      </c>
      <c r="C133" s="202" t="s">
        <v>2</v>
      </c>
      <c r="D133" s="220">
        <v>10</v>
      </c>
      <c r="E133" s="29"/>
      <c r="F133" s="199">
        <f>D133*E133</f>
        <v>0</v>
      </c>
    </row>
    <row r="134" spans="1:6">
      <c r="A134" s="192"/>
      <c r="B134" s="193"/>
      <c r="E134" s="199"/>
      <c r="F134" s="226"/>
    </row>
    <row r="135" spans="1:6" ht="25.5">
      <c r="A135" s="192" t="s">
        <v>441</v>
      </c>
      <c r="B135" s="193" t="s">
        <v>442</v>
      </c>
      <c r="C135" s="202" t="s">
        <v>2</v>
      </c>
      <c r="D135" s="202">
        <v>1</v>
      </c>
      <c r="E135" s="29"/>
      <c r="F135" s="199">
        <f>D135*E135</f>
        <v>0</v>
      </c>
    </row>
    <row r="136" spans="1:6">
      <c r="A136" s="192"/>
      <c r="B136" s="193"/>
      <c r="F136" s="226"/>
    </row>
    <row r="137" spans="1:6" ht="25.5">
      <c r="A137" s="192" t="s">
        <v>443</v>
      </c>
      <c r="B137" s="233" t="s">
        <v>444</v>
      </c>
      <c r="C137" s="202" t="s">
        <v>2</v>
      </c>
      <c r="D137" s="202">
        <v>2</v>
      </c>
      <c r="E137" s="29"/>
      <c r="F137" s="199">
        <f>D137*E137</f>
        <v>0</v>
      </c>
    </row>
    <row r="138" spans="1:6">
      <c r="A138" s="192"/>
      <c r="F138" s="226"/>
    </row>
    <row r="139" spans="1:6">
      <c r="A139" s="192" t="s">
        <v>445</v>
      </c>
      <c r="B139" s="214" t="s">
        <v>527</v>
      </c>
      <c r="C139" s="215" t="s">
        <v>397</v>
      </c>
      <c r="D139" s="216">
        <v>150</v>
      </c>
      <c r="E139" s="30"/>
      <c r="F139" s="218">
        <f>D139*E139</f>
        <v>0</v>
      </c>
    </row>
    <row r="140" spans="1:6">
      <c r="A140" s="192"/>
      <c r="B140" s="192"/>
      <c r="C140" s="194"/>
      <c r="D140" s="213"/>
      <c r="E140" s="195"/>
      <c r="F140" s="199"/>
    </row>
    <row r="141" spans="1:6">
      <c r="A141" s="192"/>
      <c r="B141" s="201" t="s">
        <v>446</v>
      </c>
      <c r="C141" s="194"/>
      <c r="D141" s="213"/>
      <c r="E141" s="195"/>
      <c r="F141" s="212">
        <f>SUM(F120:F140)</f>
        <v>0</v>
      </c>
    </row>
    <row r="142" spans="1:6">
      <c r="A142" s="192"/>
      <c r="B142" s="201"/>
      <c r="C142" s="194"/>
      <c r="D142" s="213"/>
      <c r="E142" s="195"/>
      <c r="F142" s="212"/>
    </row>
    <row r="143" spans="1:6">
      <c r="A143" s="192"/>
      <c r="B143" s="192"/>
      <c r="C143" s="194"/>
      <c r="D143" s="213"/>
      <c r="E143" s="195"/>
      <c r="F143" s="199"/>
    </row>
    <row r="144" spans="1:6">
      <c r="A144" s="201" t="s">
        <v>382</v>
      </c>
      <c r="B144" s="201" t="s">
        <v>383</v>
      </c>
      <c r="C144" s="194"/>
      <c r="D144" s="213"/>
      <c r="E144" s="195"/>
      <c r="F144" s="199"/>
    </row>
    <row r="145" spans="1:6" ht="39" customHeight="1">
      <c r="A145" s="201"/>
      <c r="B145" s="263" t="s">
        <v>387</v>
      </c>
      <c r="C145" s="263"/>
      <c r="D145" s="213"/>
      <c r="E145" s="195"/>
      <c r="F145" s="199"/>
    </row>
    <row r="146" spans="1:6">
      <c r="A146" s="201"/>
      <c r="B146" s="201"/>
      <c r="C146" s="194"/>
      <c r="D146" s="213"/>
      <c r="E146" s="195"/>
      <c r="F146" s="199"/>
    </row>
    <row r="147" spans="1:6" ht="25.5">
      <c r="A147" s="192" t="s">
        <v>447</v>
      </c>
      <c r="B147" s="235" t="s">
        <v>528</v>
      </c>
      <c r="C147" s="194"/>
      <c r="D147" s="213"/>
      <c r="E147" s="195"/>
      <c r="F147" s="199"/>
    </row>
    <row r="148" spans="1:6">
      <c r="A148" s="192"/>
      <c r="B148" s="192" t="s">
        <v>529</v>
      </c>
      <c r="C148" s="194" t="s">
        <v>261</v>
      </c>
      <c r="D148" s="213">
        <v>60</v>
      </c>
      <c r="E148" s="29"/>
      <c r="F148" s="199">
        <f>D148*E148</f>
        <v>0</v>
      </c>
    </row>
    <row r="149" spans="1:6">
      <c r="A149" s="192"/>
      <c r="B149" s="192" t="s">
        <v>530</v>
      </c>
      <c r="C149" s="194" t="s">
        <v>261</v>
      </c>
      <c r="D149" s="213">
        <v>90</v>
      </c>
      <c r="E149" s="29"/>
      <c r="F149" s="199">
        <f>D149*E149</f>
        <v>0</v>
      </c>
    </row>
    <row r="150" spans="1:6">
      <c r="A150" s="192"/>
      <c r="B150" s="192"/>
      <c r="C150" s="194"/>
      <c r="D150" s="213"/>
      <c r="E150" s="195"/>
      <c r="F150" s="199"/>
    </row>
    <row r="151" spans="1:6" ht="25.5">
      <c r="A151" s="192" t="s">
        <v>448</v>
      </c>
      <c r="B151" s="235" t="s">
        <v>531</v>
      </c>
      <c r="C151" s="194"/>
      <c r="D151" s="213"/>
      <c r="E151" s="195"/>
      <c r="F151" s="199"/>
    </row>
    <row r="152" spans="1:6">
      <c r="A152" s="192"/>
      <c r="B152" s="192" t="s">
        <v>532</v>
      </c>
      <c r="C152" s="194" t="s">
        <v>261</v>
      </c>
      <c r="D152" s="213">
        <v>12</v>
      </c>
      <c r="E152" s="29"/>
      <c r="F152" s="199">
        <f>D152*E152</f>
        <v>0</v>
      </c>
    </row>
    <row r="153" spans="1:6">
      <c r="A153" s="192"/>
      <c r="B153" s="192" t="s">
        <v>533</v>
      </c>
      <c r="C153" s="194" t="s">
        <v>261</v>
      </c>
      <c r="D153" s="213">
        <v>12</v>
      </c>
      <c r="E153" s="29"/>
      <c r="F153" s="199">
        <f>D153*E153</f>
        <v>0</v>
      </c>
    </row>
    <row r="154" spans="1:6">
      <c r="A154" s="192"/>
      <c r="B154" s="192"/>
      <c r="C154" s="194"/>
      <c r="D154" s="213"/>
      <c r="E154" s="195"/>
      <c r="F154" s="199"/>
    </row>
    <row r="155" spans="1:6">
      <c r="A155" s="192"/>
      <c r="B155" s="236" t="s">
        <v>449</v>
      </c>
      <c r="C155" s="194"/>
      <c r="D155" s="213"/>
      <c r="E155" s="195"/>
      <c r="F155" s="199"/>
    </row>
    <row r="156" spans="1:6" ht="76.5">
      <c r="A156" s="234" t="s">
        <v>450</v>
      </c>
      <c r="B156" s="237" t="s">
        <v>534</v>
      </c>
      <c r="D156" s="220"/>
      <c r="F156" s="226"/>
    </row>
    <row r="157" spans="1:6">
      <c r="A157" s="192"/>
      <c r="B157" s="192" t="s">
        <v>535</v>
      </c>
      <c r="C157" s="194"/>
      <c r="D157" s="213">
        <v>2</v>
      </c>
      <c r="E157" s="29"/>
      <c r="F157" s="199">
        <f t="shared" ref="F157:F164" si="0">D157*E157</f>
        <v>0</v>
      </c>
    </row>
    <row r="158" spans="1:6">
      <c r="A158" s="192"/>
      <c r="B158" s="192" t="s">
        <v>536</v>
      </c>
      <c r="C158" s="194"/>
      <c r="D158" s="213">
        <v>2</v>
      </c>
      <c r="E158" s="29"/>
      <c r="F158" s="199">
        <f t="shared" si="0"/>
        <v>0</v>
      </c>
    </row>
    <row r="159" spans="1:6">
      <c r="A159" s="192"/>
      <c r="B159" s="192" t="s">
        <v>537</v>
      </c>
      <c r="C159" s="194"/>
      <c r="D159" s="213">
        <v>2</v>
      </c>
      <c r="E159" s="29"/>
      <c r="F159" s="199">
        <f t="shared" si="0"/>
        <v>0</v>
      </c>
    </row>
    <row r="160" spans="1:6">
      <c r="A160" s="192"/>
      <c r="B160" s="192" t="s">
        <v>538</v>
      </c>
      <c r="C160" s="194"/>
      <c r="D160" s="213">
        <v>1</v>
      </c>
      <c r="E160" s="29"/>
      <c r="F160" s="199">
        <f t="shared" si="0"/>
        <v>0</v>
      </c>
    </row>
    <row r="161" spans="1:6">
      <c r="A161" s="192"/>
      <c r="B161" s="192" t="s">
        <v>539</v>
      </c>
      <c r="C161" s="194"/>
      <c r="D161" s="213">
        <v>2</v>
      </c>
      <c r="E161" s="29"/>
      <c r="F161" s="199">
        <f t="shared" si="0"/>
        <v>0</v>
      </c>
    </row>
    <row r="162" spans="1:6">
      <c r="A162" s="192"/>
      <c r="B162" s="192" t="s">
        <v>540</v>
      </c>
      <c r="C162" s="194"/>
      <c r="D162" s="213">
        <v>3</v>
      </c>
      <c r="E162" s="29"/>
      <c r="F162" s="199">
        <f t="shared" si="0"/>
        <v>0</v>
      </c>
    </row>
    <row r="163" spans="1:6">
      <c r="A163" s="192"/>
      <c r="B163" s="219" t="s">
        <v>541</v>
      </c>
      <c r="C163" s="194"/>
      <c r="D163" s="213">
        <v>2</v>
      </c>
      <c r="E163" s="29"/>
      <c r="F163" s="199">
        <f t="shared" si="0"/>
        <v>0</v>
      </c>
    </row>
    <row r="164" spans="1:6">
      <c r="A164" s="192"/>
      <c r="B164" s="192" t="s">
        <v>542</v>
      </c>
      <c r="C164" s="194"/>
      <c r="D164" s="213">
        <v>1</v>
      </c>
      <c r="E164" s="29"/>
      <c r="F164" s="199">
        <f t="shared" si="0"/>
        <v>0</v>
      </c>
    </row>
    <row r="165" spans="1:6">
      <c r="B165" s="196"/>
      <c r="C165" s="194"/>
      <c r="D165" s="213"/>
      <c r="E165" s="199"/>
      <c r="F165" s="199"/>
    </row>
    <row r="166" spans="1:6" ht="51">
      <c r="B166" s="237" t="s">
        <v>543</v>
      </c>
      <c r="C166" s="194"/>
      <c r="D166" s="213">
        <v>1</v>
      </c>
      <c r="E166" s="29"/>
      <c r="F166" s="199">
        <f>D166*E166</f>
        <v>0</v>
      </c>
    </row>
    <row r="167" spans="1:6">
      <c r="A167" s="192"/>
      <c r="B167" s="192"/>
      <c r="C167" s="194"/>
      <c r="D167" s="213"/>
      <c r="E167" s="195"/>
      <c r="F167" s="199"/>
    </row>
    <row r="168" spans="1:6">
      <c r="A168" s="192"/>
      <c r="B168" s="236" t="s">
        <v>451</v>
      </c>
      <c r="C168" s="194"/>
      <c r="D168" s="213"/>
      <c r="E168" s="195"/>
      <c r="F168" s="199"/>
    </row>
    <row r="169" spans="1:6" ht="76.5">
      <c r="A169" s="238" t="s">
        <v>452</v>
      </c>
      <c r="B169" s="237" t="s">
        <v>534</v>
      </c>
      <c r="D169" s="220"/>
      <c r="F169" s="226"/>
    </row>
    <row r="170" spans="1:6">
      <c r="B170" s="192" t="s">
        <v>535</v>
      </c>
      <c r="C170" s="194"/>
      <c r="D170" s="213">
        <v>2</v>
      </c>
      <c r="E170" s="29"/>
      <c r="F170" s="199">
        <f t="shared" ref="F170:F180" si="1">D170*E170</f>
        <v>0</v>
      </c>
    </row>
    <row r="171" spans="1:6">
      <c r="B171" s="192" t="s">
        <v>536</v>
      </c>
      <c r="C171" s="194"/>
      <c r="D171" s="213">
        <v>4</v>
      </c>
      <c r="E171" s="29"/>
      <c r="F171" s="199">
        <f t="shared" si="1"/>
        <v>0</v>
      </c>
    </row>
    <row r="172" spans="1:6">
      <c r="B172" s="192" t="s">
        <v>544</v>
      </c>
      <c r="C172" s="194"/>
      <c r="D172" s="213">
        <v>1</v>
      </c>
      <c r="E172" s="29"/>
      <c r="F172" s="199">
        <f t="shared" si="1"/>
        <v>0</v>
      </c>
    </row>
    <row r="173" spans="1:6">
      <c r="B173" s="192" t="s">
        <v>539</v>
      </c>
      <c r="C173" s="194"/>
      <c r="D173" s="213">
        <v>3</v>
      </c>
      <c r="E173" s="29"/>
      <c r="F173" s="199">
        <f t="shared" si="1"/>
        <v>0</v>
      </c>
    </row>
    <row r="174" spans="1:6">
      <c r="B174" s="192" t="s">
        <v>545</v>
      </c>
      <c r="C174" s="194"/>
      <c r="D174" s="213">
        <v>3</v>
      </c>
      <c r="E174" s="29"/>
      <c r="F174" s="199">
        <f t="shared" si="1"/>
        <v>0</v>
      </c>
    </row>
    <row r="175" spans="1:6">
      <c r="B175" s="192" t="s">
        <v>546</v>
      </c>
      <c r="C175" s="194"/>
      <c r="D175" s="213">
        <v>2</v>
      </c>
      <c r="E175" s="29"/>
      <c r="F175" s="199">
        <f t="shared" si="1"/>
        <v>0</v>
      </c>
    </row>
    <row r="176" spans="1:6">
      <c r="B176" s="192" t="s">
        <v>547</v>
      </c>
      <c r="C176" s="194"/>
      <c r="D176" s="213">
        <v>2</v>
      </c>
      <c r="E176" s="29"/>
      <c r="F176" s="199">
        <f t="shared" si="1"/>
        <v>0</v>
      </c>
    </row>
    <row r="177" spans="1:6">
      <c r="B177" s="192" t="s">
        <v>548</v>
      </c>
      <c r="C177" s="194"/>
      <c r="D177" s="213">
        <v>3</v>
      </c>
      <c r="E177" s="29"/>
      <c r="F177" s="199">
        <f t="shared" si="1"/>
        <v>0</v>
      </c>
    </row>
    <row r="178" spans="1:6">
      <c r="B178" s="192" t="s">
        <v>549</v>
      </c>
      <c r="C178" s="194"/>
      <c r="D178" s="213">
        <v>1</v>
      </c>
      <c r="E178" s="29"/>
      <c r="F178" s="199">
        <f t="shared" si="1"/>
        <v>0</v>
      </c>
    </row>
    <row r="179" spans="1:6">
      <c r="B179" s="219" t="s">
        <v>550</v>
      </c>
      <c r="C179" s="194"/>
      <c r="D179" s="213">
        <v>1</v>
      </c>
      <c r="E179" s="29"/>
      <c r="F179" s="199">
        <f t="shared" si="1"/>
        <v>0</v>
      </c>
    </row>
    <row r="180" spans="1:6">
      <c r="B180" s="219" t="s">
        <v>551</v>
      </c>
      <c r="C180" s="194"/>
      <c r="D180" s="213">
        <v>1</v>
      </c>
      <c r="E180" s="29"/>
      <c r="F180" s="199">
        <f t="shared" si="1"/>
        <v>0</v>
      </c>
    </row>
    <row r="181" spans="1:6">
      <c r="B181" s="219"/>
      <c r="C181" s="194"/>
      <c r="D181" s="213"/>
      <c r="E181" s="195"/>
      <c r="F181" s="199"/>
    </row>
    <row r="182" spans="1:6">
      <c r="B182" s="219" t="s">
        <v>453</v>
      </c>
      <c r="C182" s="194"/>
      <c r="D182" s="213"/>
      <c r="E182" s="195"/>
      <c r="F182" s="199"/>
    </row>
    <row r="183" spans="1:6">
      <c r="B183" s="219" t="s">
        <v>454</v>
      </c>
      <c r="C183" s="194"/>
      <c r="D183" s="213"/>
      <c r="E183" s="195"/>
      <c r="F183" s="199"/>
    </row>
    <row r="184" spans="1:6">
      <c r="A184" s="192"/>
      <c r="B184" s="192"/>
      <c r="C184" s="194"/>
      <c r="D184" s="213"/>
      <c r="E184" s="195"/>
      <c r="F184" s="199"/>
    </row>
    <row r="185" spans="1:6" ht="25.5">
      <c r="A185" s="192" t="s">
        <v>455</v>
      </c>
      <c r="B185" s="192" t="s">
        <v>552</v>
      </c>
      <c r="C185" s="194"/>
      <c r="D185" s="213"/>
      <c r="E185" s="195"/>
      <c r="F185" s="199"/>
    </row>
    <row r="186" spans="1:6">
      <c r="A186" s="192"/>
      <c r="B186" s="192" t="s">
        <v>553</v>
      </c>
      <c r="C186" s="194" t="s">
        <v>2</v>
      </c>
      <c r="D186" s="213">
        <v>4</v>
      </c>
      <c r="E186" s="29"/>
      <c r="F186" s="199">
        <f>D186*E186</f>
        <v>0</v>
      </c>
    </row>
    <row r="187" spans="1:6">
      <c r="A187" s="192"/>
      <c r="B187" s="192" t="s">
        <v>554</v>
      </c>
      <c r="C187" s="194" t="s">
        <v>2</v>
      </c>
      <c r="D187" s="213">
        <v>2</v>
      </c>
      <c r="E187" s="29"/>
      <c r="F187" s="199">
        <f>D187*E187</f>
        <v>0</v>
      </c>
    </row>
    <row r="188" spans="1:6">
      <c r="A188" s="192"/>
      <c r="B188" s="192"/>
      <c r="C188" s="194"/>
      <c r="D188" s="213"/>
      <c r="E188" s="199"/>
      <c r="F188" s="199"/>
    </row>
    <row r="189" spans="1:6" ht="51">
      <c r="A189" s="192" t="s">
        <v>456</v>
      </c>
      <c r="B189" s="192" t="s">
        <v>457</v>
      </c>
      <c r="C189" s="194" t="s">
        <v>2</v>
      </c>
      <c r="D189" s="213">
        <v>1</v>
      </c>
      <c r="E189" s="29"/>
      <c r="F189" s="199">
        <f>D189*E189</f>
        <v>0</v>
      </c>
    </row>
    <row r="190" spans="1:6">
      <c r="A190" s="192"/>
      <c r="B190" s="192"/>
      <c r="C190" s="194"/>
      <c r="D190" s="213"/>
      <c r="E190" s="199"/>
      <c r="F190" s="199"/>
    </row>
    <row r="191" spans="1:6">
      <c r="A191" s="192" t="s">
        <v>458</v>
      </c>
      <c r="B191" s="192" t="s">
        <v>555</v>
      </c>
      <c r="C191" s="194" t="s">
        <v>261</v>
      </c>
      <c r="D191" s="213">
        <v>150</v>
      </c>
      <c r="E191" s="29"/>
      <c r="F191" s="199">
        <f>D191*E191</f>
        <v>0</v>
      </c>
    </row>
    <row r="192" spans="1:6">
      <c r="A192" s="192"/>
      <c r="B192" s="201"/>
      <c r="C192" s="194"/>
      <c r="D192" s="213"/>
      <c r="E192" s="195"/>
      <c r="F192" s="199"/>
    </row>
    <row r="193" spans="1:6">
      <c r="A193" s="192"/>
      <c r="B193" s="201" t="s">
        <v>459</v>
      </c>
      <c r="C193" s="194"/>
      <c r="D193" s="213"/>
      <c r="E193" s="195"/>
      <c r="F193" s="199"/>
    </row>
    <row r="194" spans="1:6" ht="39" customHeight="1">
      <c r="A194" s="201"/>
      <c r="B194" s="263" t="s">
        <v>517</v>
      </c>
      <c r="C194" s="263"/>
      <c r="D194" s="213"/>
      <c r="E194" s="195"/>
      <c r="F194" s="199"/>
    </row>
    <row r="195" spans="1:6">
      <c r="A195" s="192"/>
      <c r="B195" s="201"/>
      <c r="C195" s="194"/>
      <c r="D195" s="213"/>
      <c r="E195" s="195"/>
      <c r="F195" s="199"/>
    </row>
    <row r="196" spans="1:6" ht="76.5">
      <c r="A196" s="192" t="s">
        <v>460</v>
      </c>
      <c r="B196" s="193" t="s">
        <v>556</v>
      </c>
      <c r="C196" s="202" t="s">
        <v>2</v>
      </c>
      <c r="D196" s="221">
        <v>1</v>
      </c>
      <c r="E196" s="29"/>
      <c r="F196" s="223">
        <f>D196*E196</f>
        <v>0</v>
      </c>
    </row>
    <row r="197" spans="1:6">
      <c r="A197" s="192"/>
      <c r="B197" s="193" t="s">
        <v>557</v>
      </c>
      <c r="D197" s="221"/>
      <c r="E197" s="221"/>
      <c r="F197" s="223"/>
    </row>
    <row r="198" spans="1:6">
      <c r="A198" s="192"/>
      <c r="B198" s="193" t="s">
        <v>558</v>
      </c>
      <c r="D198" s="221"/>
      <c r="E198" s="221"/>
      <c r="F198" s="223"/>
    </row>
    <row r="199" spans="1:6">
      <c r="A199" s="192"/>
      <c r="B199" s="234" t="s">
        <v>559</v>
      </c>
      <c r="D199" s="221"/>
      <c r="E199" s="221"/>
      <c r="F199" s="223"/>
    </row>
    <row r="200" spans="1:6">
      <c r="A200" s="192"/>
      <c r="B200" s="234" t="s">
        <v>560</v>
      </c>
      <c r="D200" s="221"/>
      <c r="E200" s="221"/>
      <c r="F200" s="223"/>
    </row>
    <row r="201" spans="1:6">
      <c r="A201" s="192"/>
      <c r="B201" s="193"/>
      <c r="D201" s="221"/>
      <c r="E201" s="221"/>
      <c r="F201" s="223"/>
    </row>
    <row r="202" spans="1:6" ht="89.25">
      <c r="A202" s="192" t="s">
        <v>461</v>
      </c>
      <c r="B202" s="193" t="s">
        <v>561</v>
      </c>
      <c r="C202" s="202" t="s">
        <v>2</v>
      </c>
      <c r="D202" s="221">
        <v>1</v>
      </c>
      <c r="E202" s="29"/>
      <c r="F202" s="223">
        <f>D202*E202</f>
        <v>0</v>
      </c>
    </row>
    <row r="203" spans="1:6">
      <c r="A203" s="192"/>
      <c r="B203" s="193" t="s">
        <v>557</v>
      </c>
      <c r="D203" s="221"/>
      <c r="E203" s="221"/>
      <c r="F203" s="223"/>
    </row>
    <row r="204" spans="1:6">
      <c r="A204" s="192"/>
      <c r="B204" s="193" t="s">
        <v>558</v>
      </c>
      <c r="D204" s="221"/>
      <c r="E204" s="221"/>
      <c r="F204" s="223"/>
    </row>
    <row r="205" spans="1:6">
      <c r="A205" s="192"/>
      <c r="B205" s="234" t="s">
        <v>559</v>
      </c>
      <c r="D205" s="221"/>
      <c r="E205" s="221"/>
      <c r="F205" s="223"/>
    </row>
    <row r="206" spans="1:6">
      <c r="A206" s="192"/>
      <c r="B206" s="234" t="s">
        <v>560</v>
      </c>
      <c r="D206" s="221"/>
      <c r="E206" s="221"/>
      <c r="F206" s="223"/>
    </row>
    <row r="207" spans="1:6">
      <c r="A207" s="192"/>
      <c r="B207" s="239"/>
      <c r="C207" s="215"/>
      <c r="D207" s="216"/>
      <c r="E207" s="217"/>
      <c r="F207" s="218"/>
    </row>
    <row r="208" spans="1:6">
      <c r="A208" s="192"/>
      <c r="B208" s="198"/>
      <c r="C208" s="194"/>
      <c r="D208" s="213"/>
      <c r="E208" s="195"/>
      <c r="F208" s="199"/>
    </row>
    <row r="209" spans="1:6">
      <c r="A209" s="193"/>
      <c r="B209" s="198" t="s">
        <v>462</v>
      </c>
      <c r="C209" s="194"/>
      <c r="D209" s="194"/>
      <c r="E209" s="195"/>
      <c r="F209" s="212">
        <f>SUM(F147:F208)</f>
        <v>0</v>
      </c>
    </row>
    <row r="210" spans="1:6">
      <c r="A210" s="193"/>
      <c r="B210" s="198"/>
      <c r="C210" s="194"/>
      <c r="D210" s="194"/>
      <c r="E210" s="195"/>
      <c r="F210" s="212"/>
    </row>
    <row r="211" spans="1:6">
      <c r="A211" s="193"/>
      <c r="B211" s="193"/>
      <c r="C211" s="194"/>
      <c r="D211" s="194"/>
      <c r="E211" s="194"/>
      <c r="F211" s="240"/>
    </row>
    <row r="212" spans="1:6">
      <c r="A212" s="198" t="s">
        <v>384</v>
      </c>
      <c r="B212" s="241" t="s">
        <v>463</v>
      </c>
      <c r="C212" s="242"/>
      <c r="D212" s="195"/>
      <c r="E212" s="195"/>
      <c r="F212" s="199"/>
    </row>
    <row r="213" spans="1:6" ht="39" customHeight="1">
      <c r="A213" s="201"/>
      <c r="B213" s="263" t="s">
        <v>387</v>
      </c>
      <c r="C213" s="263"/>
      <c r="D213" s="213"/>
      <c r="E213" s="195"/>
      <c r="F213" s="199"/>
    </row>
    <row r="214" spans="1:6">
      <c r="A214" s="198"/>
      <c r="B214" s="198"/>
      <c r="C214" s="242"/>
      <c r="D214" s="195"/>
      <c r="E214" s="195"/>
      <c r="F214" s="199"/>
    </row>
    <row r="215" spans="1:6">
      <c r="A215" s="198" t="s">
        <v>464</v>
      </c>
      <c r="B215" s="198" t="s">
        <v>465</v>
      </c>
      <c r="C215" s="242"/>
      <c r="D215" s="195"/>
      <c r="E215" s="195"/>
      <c r="F215" s="199"/>
    </row>
    <row r="216" spans="1:6">
      <c r="A216" s="198"/>
      <c r="B216" s="198"/>
      <c r="C216" s="242"/>
      <c r="D216" s="195"/>
      <c r="E216" s="195"/>
      <c r="F216" s="199"/>
    </row>
    <row r="217" spans="1:6" ht="51">
      <c r="A217" s="193" t="s">
        <v>466</v>
      </c>
      <c r="B217" s="233" t="s">
        <v>467</v>
      </c>
      <c r="C217" s="202" t="s">
        <v>261</v>
      </c>
      <c r="D217" s="221">
        <v>150</v>
      </c>
      <c r="E217" s="29"/>
      <c r="F217" s="199">
        <f>D217*E217</f>
        <v>0</v>
      </c>
    </row>
    <row r="218" spans="1:6">
      <c r="A218" s="193"/>
      <c r="B218" s="243"/>
      <c r="C218" s="242"/>
      <c r="D218" s="195"/>
      <c r="E218" s="195"/>
      <c r="F218" s="199"/>
    </row>
    <row r="219" spans="1:6" ht="38.25">
      <c r="A219" s="193" t="s">
        <v>468</v>
      </c>
      <c r="B219" s="244" t="s">
        <v>469</v>
      </c>
      <c r="C219" s="202" t="s">
        <v>261</v>
      </c>
      <c r="D219" s="221">
        <v>150</v>
      </c>
      <c r="E219" s="29"/>
      <c r="F219" s="199">
        <f>D219*E219</f>
        <v>0</v>
      </c>
    </row>
    <row r="220" spans="1:6">
      <c r="A220" s="193"/>
      <c r="B220" s="243"/>
      <c r="C220" s="242"/>
      <c r="D220" s="195"/>
      <c r="E220" s="195"/>
      <c r="F220" s="199"/>
    </row>
    <row r="221" spans="1:6">
      <c r="A221" s="198" t="s">
        <v>470</v>
      </c>
      <c r="B221" s="198" t="s">
        <v>471</v>
      </c>
      <c r="C221" s="242"/>
      <c r="D221" s="195"/>
      <c r="E221" s="195"/>
      <c r="F221" s="199"/>
    </row>
    <row r="222" spans="1:6">
      <c r="A222" s="198"/>
      <c r="B222" s="198"/>
      <c r="C222" s="242"/>
      <c r="D222" s="195"/>
      <c r="E222" s="195"/>
      <c r="F222" s="199"/>
    </row>
    <row r="223" spans="1:6" ht="38.25">
      <c r="A223" s="192" t="s">
        <v>472</v>
      </c>
      <c r="B223" s="193" t="s">
        <v>562</v>
      </c>
      <c r="C223" s="194" t="s">
        <v>2</v>
      </c>
      <c r="D223" s="245" t="s">
        <v>473</v>
      </c>
      <c r="E223" s="195"/>
      <c r="F223" s="199"/>
    </row>
    <row r="224" spans="1:6">
      <c r="A224" s="192"/>
      <c r="B224" s="193"/>
      <c r="C224" s="194"/>
      <c r="D224" s="195"/>
      <c r="E224" s="195"/>
      <c r="F224" s="199"/>
    </row>
    <row r="225" spans="1:6" ht="38.25">
      <c r="A225" s="192" t="s">
        <v>474</v>
      </c>
      <c r="B225" s="193" t="s">
        <v>563</v>
      </c>
      <c r="C225" s="194" t="s">
        <v>246</v>
      </c>
      <c r="D225" s="195">
        <v>16</v>
      </c>
      <c r="E225" s="29"/>
      <c r="F225" s="199">
        <f>D225*E225</f>
        <v>0</v>
      </c>
    </row>
    <row r="226" spans="1:6">
      <c r="A226" s="192"/>
      <c r="B226" s="193"/>
      <c r="C226" s="194"/>
      <c r="D226" s="195"/>
      <c r="E226" s="195"/>
      <c r="F226" s="199"/>
    </row>
    <row r="227" spans="1:6">
      <c r="A227" s="192" t="s">
        <v>475</v>
      </c>
      <c r="B227" s="193" t="s">
        <v>564</v>
      </c>
      <c r="C227" s="194" t="s">
        <v>2</v>
      </c>
      <c r="D227" s="195">
        <v>1</v>
      </c>
      <c r="E227" s="29"/>
      <c r="F227" s="199">
        <f>D227*E227</f>
        <v>0</v>
      </c>
    </row>
    <row r="228" spans="1:6" ht="63.75">
      <c r="A228" s="192"/>
      <c r="B228" s="193" t="s">
        <v>476</v>
      </c>
      <c r="C228" s="194"/>
      <c r="D228" s="195"/>
      <c r="E228" s="195"/>
      <c r="F228" s="199"/>
    </row>
    <row r="229" spans="1:6">
      <c r="A229" s="192"/>
      <c r="B229" s="193"/>
      <c r="C229" s="194"/>
      <c r="D229" s="195"/>
      <c r="E229" s="195"/>
      <c r="F229" s="199"/>
    </row>
    <row r="230" spans="1:6">
      <c r="A230" s="192" t="s">
        <v>477</v>
      </c>
      <c r="B230" s="233" t="s">
        <v>565</v>
      </c>
      <c r="C230" s="194" t="s">
        <v>2</v>
      </c>
      <c r="D230" s="195">
        <v>1</v>
      </c>
      <c r="E230" s="29"/>
      <c r="F230" s="199">
        <f>D230*E230</f>
        <v>0</v>
      </c>
    </row>
    <row r="231" spans="1:6">
      <c r="A231" s="192"/>
      <c r="B231" s="193"/>
      <c r="C231" s="194"/>
      <c r="D231" s="195"/>
      <c r="E231" s="195"/>
      <c r="F231" s="199"/>
    </row>
    <row r="232" spans="1:6">
      <c r="A232" s="192" t="s">
        <v>478</v>
      </c>
      <c r="B232" s="227" t="s">
        <v>245</v>
      </c>
      <c r="C232" s="215" t="s">
        <v>246</v>
      </c>
      <c r="D232" s="217">
        <v>25</v>
      </c>
      <c r="E232" s="31"/>
      <c r="F232" s="218">
        <f>D232*E232</f>
        <v>0</v>
      </c>
    </row>
    <row r="233" spans="1:6">
      <c r="A233" s="192"/>
      <c r="B233" s="193"/>
      <c r="C233" s="194"/>
      <c r="D233" s="195"/>
      <c r="E233" s="195"/>
      <c r="F233" s="199"/>
    </row>
    <row r="234" spans="1:6">
      <c r="A234" s="192"/>
      <c r="B234" s="241" t="s">
        <v>479</v>
      </c>
      <c r="C234" s="197"/>
      <c r="D234" s="195"/>
      <c r="E234" s="195"/>
      <c r="F234" s="212">
        <f>SUM(F212:F233)</f>
        <v>0</v>
      </c>
    </row>
    <row r="235" spans="1:6">
      <c r="A235" s="192"/>
      <c r="B235" s="198"/>
      <c r="C235" s="197"/>
      <c r="D235" s="205"/>
      <c r="E235" s="205"/>
      <c r="F235" s="205"/>
    </row>
    <row r="236" spans="1:6">
      <c r="A236" s="192"/>
      <c r="B236" s="246"/>
      <c r="C236" s="194"/>
      <c r="D236" s="195"/>
      <c r="E236" s="195"/>
      <c r="F236" s="195"/>
    </row>
    <row r="237" spans="1:6">
      <c r="A237" s="192"/>
      <c r="B237" s="246"/>
      <c r="C237" s="194"/>
      <c r="D237" s="195"/>
      <c r="E237" s="195"/>
      <c r="F237" s="195"/>
    </row>
    <row r="238" spans="1:6">
      <c r="A238" s="192"/>
      <c r="B238" s="246"/>
      <c r="C238" s="194"/>
      <c r="D238" s="195"/>
      <c r="E238" s="195"/>
      <c r="F238" s="195"/>
    </row>
    <row r="239" spans="1:6">
      <c r="A239" s="192"/>
      <c r="B239" s="246"/>
      <c r="C239" s="194"/>
      <c r="D239" s="195"/>
      <c r="E239" s="195"/>
      <c r="F239" s="195"/>
    </row>
    <row r="240" spans="1:6">
      <c r="A240" s="192"/>
      <c r="B240" s="246"/>
      <c r="C240" s="194"/>
      <c r="D240" s="195"/>
      <c r="E240" s="195"/>
      <c r="F240" s="195"/>
    </row>
    <row r="241" spans="1:6">
      <c r="A241" s="192"/>
      <c r="B241" s="246"/>
      <c r="C241" s="194"/>
      <c r="D241" s="195"/>
      <c r="E241" s="195"/>
      <c r="F241" s="195"/>
    </row>
    <row r="242" spans="1:6">
      <c r="A242" s="192"/>
      <c r="B242" s="246"/>
      <c r="C242" s="194"/>
      <c r="D242" s="195"/>
      <c r="E242" s="195"/>
      <c r="F242" s="195"/>
    </row>
    <row r="243" spans="1:6">
      <c r="A243" s="192"/>
      <c r="B243" s="246"/>
      <c r="C243" s="194"/>
      <c r="D243" s="195"/>
      <c r="E243" s="195"/>
      <c r="F243" s="195"/>
    </row>
    <row r="244" spans="1:6">
      <c r="A244" s="192"/>
      <c r="B244" s="246"/>
      <c r="C244" s="194"/>
      <c r="D244" s="195"/>
      <c r="E244" s="195"/>
      <c r="F244" s="195"/>
    </row>
    <row r="245" spans="1:6">
      <c r="A245" s="192"/>
      <c r="B245" s="246"/>
      <c r="C245" s="194"/>
      <c r="D245" s="195"/>
      <c r="E245" s="195"/>
      <c r="F245" s="195"/>
    </row>
    <row r="246" spans="1:6">
      <c r="A246" s="192"/>
      <c r="B246" s="246"/>
      <c r="C246" s="194"/>
      <c r="D246" s="195"/>
      <c r="E246" s="195"/>
      <c r="F246" s="195"/>
    </row>
    <row r="247" spans="1:6">
      <c r="A247" s="192"/>
      <c r="B247" s="246"/>
      <c r="C247" s="194"/>
      <c r="D247" s="195"/>
      <c r="E247" s="195"/>
      <c r="F247" s="195"/>
    </row>
    <row r="248" spans="1:6">
      <c r="A248" s="192"/>
      <c r="B248" s="246"/>
      <c r="C248" s="194"/>
      <c r="D248" s="195"/>
      <c r="E248" s="195"/>
      <c r="F248" s="195"/>
    </row>
    <row r="249" spans="1:6">
      <c r="A249" s="192"/>
      <c r="B249" s="246"/>
      <c r="C249" s="194"/>
      <c r="D249" s="195"/>
      <c r="E249" s="195"/>
      <c r="F249" s="195"/>
    </row>
    <row r="250" spans="1:6">
      <c r="A250" s="192"/>
      <c r="B250" s="246"/>
      <c r="C250" s="194"/>
      <c r="D250" s="195"/>
      <c r="E250" s="195"/>
      <c r="F250" s="195"/>
    </row>
    <row r="251" spans="1:6">
      <c r="A251" s="192"/>
      <c r="B251" s="246"/>
      <c r="C251" s="194"/>
      <c r="D251" s="195"/>
      <c r="E251" s="195"/>
      <c r="F251" s="195"/>
    </row>
    <row r="252" spans="1:6">
      <c r="A252" s="192"/>
      <c r="B252" s="246"/>
      <c r="C252" s="194"/>
      <c r="D252" s="195"/>
      <c r="E252" s="195"/>
      <c r="F252" s="195"/>
    </row>
    <row r="253" spans="1:6">
      <c r="A253" s="192"/>
      <c r="B253" s="246"/>
      <c r="C253" s="194"/>
      <c r="D253" s="195"/>
      <c r="E253" s="195"/>
      <c r="F253" s="195"/>
    </row>
    <row r="254" spans="1:6">
      <c r="A254" s="192"/>
      <c r="B254" s="246"/>
      <c r="C254" s="194"/>
      <c r="D254" s="195"/>
      <c r="E254" s="195"/>
      <c r="F254" s="195"/>
    </row>
    <row r="255" spans="1:6">
      <c r="A255" s="192"/>
      <c r="B255" s="246"/>
      <c r="C255" s="194"/>
      <c r="D255" s="195"/>
      <c r="E255" s="195"/>
      <c r="F255" s="195"/>
    </row>
    <row r="256" spans="1:6">
      <c r="A256" s="192"/>
      <c r="B256" s="246"/>
      <c r="C256" s="194"/>
      <c r="D256" s="195"/>
      <c r="E256" s="195"/>
      <c r="F256" s="195"/>
    </row>
    <row r="257" spans="1:6">
      <c r="A257" s="192"/>
      <c r="B257" s="246"/>
      <c r="C257" s="194"/>
      <c r="D257" s="195"/>
      <c r="E257" s="195"/>
      <c r="F257" s="195"/>
    </row>
    <row r="258" spans="1:6">
      <c r="A258" s="192"/>
      <c r="B258" s="246"/>
      <c r="C258" s="194"/>
      <c r="D258" s="195"/>
      <c r="E258" s="195"/>
      <c r="F258" s="195"/>
    </row>
    <row r="259" spans="1:6">
      <c r="A259" s="192"/>
      <c r="B259" s="246"/>
      <c r="C259" s="194"/>
      <c r="D259" s="195"/>
      <c r="E259" s="195"/>
      <c r="F259" s="195"/>
    </row>
    <row r="260" spans="1:6">
      <c r="A260" s="192"/>
      <c r="B260" s="246"/>
      <c r="C260" s="194"/>
      <c r="D260" s="195"/>
      <c r="E260" s="195"/>
      <c r="F260" s="195"/>
    </row>
    <row r="261" spans="1:6">
      <c r="A261" s="192"/>
      <c r="B261" s="246"/>
      <c r="C261" s="194"/>
      <c r="D261" s="195"/>
      <c r="E261" s="195"/>
      <c r="F261" s="195"/>
    </row>
    <row r="262" spans="1:6">
      <c r="A262" s="192"/>
      <c r="B262" s="246"/>
      <c r="C262" s="194"/>
      <c r="D262" s="195"/>
      <c r="E262" s="195"/>
      <c r="F262" s="195"/>
    </row>
    <row r="263" spans="1:6">
      <c r="A263" s="192"/>
      <c r="B263" s="246"/>
      <c r="C263" s="194"/>
      <c r="D263" s="195"/>
      <c r="E263" s="195"/>
      <c r="F263" s="195"/>
    </row>
    <row r="264" spans="1:6">
      <c r="A264" s="192"/>
      <c r="B264" s="246"/>
      <c r="C264" s="194"/>
      <c r="D264" s="195"/>
      <c r="E264" s="195"/>
      <c r="F264" s="195"/>
    </row>
    <row r="265" spans="1:6">
      <c r="A265" s="192"/>
      <c r="B265" s="246"/>
      <c r="C265" s="194"/>
      <c r="D265" s="195"/>
      <c r="E265" s="195"/>
      <c r="F265" s="195"/>
    </row>
    <row r="266" spans="1:6">
      <c r="A266" s="192"/>
      <c r="B266" s="246"/>
      <c r="C266" s="194"/>
      <c r="D266" s="195"/>
      <c r="E266" s="195"/>
      <c r="F266" s="195"/>
    </row>
    <row r="267" spans="1:6">
      <c r="A267" s="192"/>
      <c r="B267" s="246"/>
      <c r="C267" s="194"/>
      <c r="D267" s="195"/>
      <c r="E267" s="195"/>
      <c r="F267" s="195"/>
    </row>
    <row r="268" spans="1:6">
      <c r="A268" s="192"/>
      <c r="B268" s="246"/>
      <c r="C268" s="194"/>
      <c r="D268" s="195"/>
      <c r="E268" s="195"/>
      <c r="F268" s="195"/>
    </row>
    <row r="269" spans="1:6">
      <c r="A269" s="192"/>
      <c r="B269" s="246"/>
      <c r="C269" s="194"/>
      <c r="D269" s="195"/>
      <c r="E269" s="195"/>
      <c r="F269" s="195"/>
    </row>
    <row r="270" spans="1:6">
      <c r="A270" s="192"/>
      <c r="B270" s="246"/>
      <c r="C270" s="194"/>
      <c r="D270" s="195"/>
      <c r="E270" s="195"/>
      <c r="F270" s="195"/>
    </row>
    <row r="271" spans="1:6">
      <c r="A271" s="192"/>
      <c r="B271" s="246"/>
      <c r="C271" s="194"/>
      <c r="D271" s="195"/>
      <c r="E271" s="195"/>
      <c r="F271" s="195"/>
    </row>
    <row r="272" spans="1:6">
      <c r="A272" s="192"/>
      <c r="B272" s="246"/>
      <c r="C272" s="194"/>
      <c r="D272" s="195"/>
      <c r="E272" s="195"/>
      <c r="F272" s="195"/>
    </row>
    <row r="273" spans="1:6">
      <c r="A273" s="192"/>
      <c r="B273" s="246"/>
      <c r="C273" s="194"/>
      <c r="D273" s="195"/>
      <c r="E273" s="195"/>
      <c r="F273" s="195"/>
    </row>
    <row r="274" spans="1:6">
      <c r="A274" s="192"/>
      <c r="B274" s="246"/>
      <c r="C274" s="194"/>
      <c r="D274" s="195"/>
      <c r="E274" s="195"/>
      <c r="F274" s="195"/>
    </row>
    <row r="275" spans="1:6">
      <c r="A275" s="192"/>
      <c r="B275" s="246"/>
      <c r="C275" s="194"/>
      <c r="D275" s="195"/>
      <c r="E275" s="195"/>
      <c r="F275" s="195"/>
    </row>
    <row r="276" spans="1:6">
      <c r="A276" s="192"/>
      <c r="B276" s="246"/>
      <c r="C276" s="194"/>
      <c r="D276" s="195"/>
      <c r="E276" s="195"/>
      <c r="F276" s="195"/>
    </row>
    <row r="277" spans="1:6">
      <c r="A277" s="192"/>
      <c r="B277" s="246"/>
      <c r="C277" s="194"/>
      <c r="D277" s="195"/>
      <c r="E277" s="195"/>
      <c r="F277" s="195"/>
    </row>
    <row r="278" spans="1:6">
      <c r="A278" s="192"/>
      <c r="B278" s="246"/>
      <c r="C278" s="194"/>
      <c r="D278" s="195"/>
      <c r="E278" s="195"/>
      <c r="F278" s="195"/>
    </row>
    <row r="279" spans="1:6">
      <c r="A279" s="192"/>
      <c r="B279" s="246"/>
      <c r="C279" s="194"/>
      <c r="D279" s="195"/>
      <c r="E279" s="195"/>
      <c r="F279" s="195"/>
    </row>
    <row r="280" spans="1:6">
      <c r="A280" s="192"/>
      <c r="B280" s="246"/>
      <c r="C280" s="194"/>
      <c r="D280" s="195"/>
      <c r="E280" s="195"/>
      <c r="F280" s="195"/>
    </row>
    <row r="281" spans="1:6">
      <c r="A281" s="192"/>
      <c r="B281" s="246"/>
      <c r="C281" s="194"/>
      <c r="D281" s="195"/>
      <c r="E281" s="195"/>
      <c r="F281" s="195"/>
    </row>
    <row r="282" spans="1:6">
      <c r="A282" s="192"/>
      <c r="B282" s="246"/>
      <c r="C282" s="194"/>
      <c r="D282" s="195"/>
      <c r="E282" s="195"/>
      <c r="F282" s="195"/>
    </row>
    <row r="283" spans="1:6">
      <c r="A283" s="192"/>
      <c r="B283" s="246"/>
      <c r="C283" s="194"/>
      <c r="D283" s="195"/>
      <c r="E283" s="195"/>
      <c r="F283" s="195"/>
    </row>
    <row r="284" spans="1:6">
      <c r="A284" s="192"/>
      <c r="B284" s="246"/>
      <c r="C284" s="194"/>
      <c r="D284" s="195"/>
      <c r="E284" s="195"/>
      <c r="F284" s="195"/>
    </row>
    <row r="285" spans="1:6">
      <c r="A285" s="192"/>
      <c r="B285" s="246"/>
      <c r="C285" s="194"/>
      <c r="D285" s="195"/>
      <c r="E285" s="195"/>
      <c r="F285" s="195"/>
    </row>
    <row r="286" spans="1:6">
      <c r="A286" s="192"/>
      <c r="B286" s="246"/>
      <c r="C286" s="194"/>
      <c r="D286" s="195"/>
      <c r="E286" s="195"/>
      <c r="F286" s="195"/>
    </row>
    <row r="287" spans="1:6">
      <c r="A287" s="192"/>
      <c r="B287" s="246"/>
      <c r="C287" s="194"/>
      <c r="D287" s="195"/>
      <c r="E287" s="195"/>
      <c r="F287" s="195"/>
    </row>
    <row r="288" spans="1:6">
      <c r="A288" s="192"/>
      <c r="B288" s="246"/>
      <c r="C288" s="194"/>
      <c r="D288" s="195"/>
      <c r="E288" s="195"/>
      <c r="F288" s="195"/>
    </row>
    <row r="289" spans="1:6">
      <c r="A289" s="192"/>
      <c r="B289" s="246"/>
      <c r="C289" s="194"/>
      <c r="D289" s="195"/>
      <c r="E289" s="195"/>
      <c r="F289" s="195"/>
    </row>
    <row r="290" spans="1:6">
      <c r="A290" s="192"/>
      <c r="B290" s="246"/>
      <c r="C290" s="194"/>
      <c r="D290" s="195"/>
      <c r="E290" s="195"/>
      <c r="F290" s="195"/>
    </row>
    <row r="291" spans="1:6">
      <c r="A291" s="192"/>
      <c r="B291" s="246"/>
      <c r="C291" s="194"/>
      <c r="D291" s="195"/>
      <c r="E291" s="195"/>
      <c r="F291" s="195"/>
    </row>
    <row r="292" spans="1:6">
      <c r="A292" s="192"/>
      <c r="B292" s="246"/>
      <c r="C292" s="194"/>
      <c r="D292" s="195"/>
      <c r="E292" s="195"/>
      <c r="F292" s="195"/>
    </row>
    <row r="293" spans="1:6">
      <c r="A293" s="192"/>
      <c r="B293" s="246"/>
      <c r="C293" s="194"/>
      <c r="D293" s="195"/>
      <c r="E293" s="195"/>
      <c r="F293" s="195"/>
    </row>
    <row r="294" spans="1:6">
      <c r="A294" s="192"/>
      <c r="B294" s="246"/>
      <c r="C294" s="194"/>
      <c r="D294" s="195"/>
      <c r="E294" s="195"/>
      <c r="F294" s="195"/>
    </row>
    <row r="295" spans="1:6">
      <c r="A295" s="192"/>
      <c r="B295" s="246"/>
      <c r="C295" s="194"/>
      <c r="D295" s="195"/>
      <c r="E295" s="195"/>
      <c r="F295" s="195"/>
    </row>
    <row r="296" spans="1:6">
      <c r="A296" s="192"/>
      <c r="B296" s="246"/>
      <c r="C296" s="194"/>
      <c r="D296" s="195"/>
      <c r="E296" s="195"/>
      <c r="F296" s="195"/>
    </row>
    <row r="297" spans="1:6">
      <c r="A297" s="192"/>
      <c r="B297" s="246"/>
      <c r="C297" s="194"/>
      <c r="D297" s="195"/>
      <c r="E297" s="195"/>
      <c r="F297" s="195"/>
    </row>
    <row r="298" spans="1:6">
      <c r="A298" s="192"/>
      <c r="B298" s="246"/>
      <c r="C298" s="194"/>
      <c r="D298" s="195"/>
      <c r="E298" s="195"/>
      <c r="F298" s="195"/>
    </row>
    <row r="299" spans="1:6">
      <c r="A299" s="192"/>
      <c r="B299" s="246"/>
      <c r="C299" s="194"/>
      <c r="D299" s="195"/>
      <c r="E299" s="195"/>
      <c r="F299" s="195"/>
    </row>
    <row r="300" spans="1:6">
      <c r="A300" s="192"/>
      <c r="B300" s="246"/>
      <c r="C300" s="194"/>
      <c r="D300" s="195"/>
      <c r="E300" s="195"/>
      <c r="F300" s="195"/>
    </row>
    <row r="301" spans="1:6">
      <c r="A301" s="192"/>
      <c r="B301" s="246"/>
      <c r="C301" s="194"/>
      <c r="D301" s="195"/>
      <c r="E301" s="195"/>
      <c r="F301" s="195"/>
    </row>
    <row r="302" spans="1:6">
      <c r="A302" s="192"/>
      <c r="B302" s="246"/>
      <c r="C302" s="194"/>
      <c r="D302" s="195"/>
      <c r="E302" s="195"/>
      <c r="F302" s="195"/>
    </row>
    <row r="303" spans="1:6">
      <c r="A303" s="192"/>
      <c r="B303" s="246"/>
      <c r="C303" s="194"/>
      <c r="D303" s="195"/>
      <c r="E303" s="195"/>
      <c r="F303" s="195"/>
    </row>
    <row r="304" spans="1:6">
      <c r="A304" s="192"/>
      <c r="B304" s="246"/>
      <c r="C304" s="194"/>
      <c r="D304" s="195"/>
      <c r="E304" s="195"/>
      <c r="F304" s="195"/>
    </row>
    <row r="305" spans="1:6">
      <c r="A305" s="192"/>
      <c r="B305" s="246"/>
      <c r="C305" s="194"/>
      <c r="D305" s="195"/>
      <c r="E305" s="195"/>
      <c r="F305" s="195"/>
    </row>
    <row r="306" spans="1:6">
      <c r="A306" s="192"/>
      <c r="B306" s="246"/>
      <c r="C306" s="194"/>
      <c r="D306" s="195"/>
      <c r="E306" s="195"/>
      <c r="F306" s="195"/>
    </row>
    <row r="307" spans="1:6">
      <c r="A307" s="192"/>
      <c r="B307" s="246"/>
      <c r="C307" s="194"/>
      <c r="D307" s="195"/>
      <c r="E307" s="195"/>
      <c r="F307" s="195"/>
    </row>
    <row r="308" spans="1:6">
      <c r="A308" s="192"/>
      <c r="B308" s="246"/>
      <c r="C308" s="194"/>
      <c r="D308" s="195"/>
      <c r="E308" s="195"/>
      <c r="F308" s="195"/>
    </row>
    <row r="309" spans="1:6">
      <c r="A309" s="192"/>
      <c r="B309" s="246"/>
      <c r="C309" s="194"/>
      <c r="D309" s="195"/>
      <c r="E309" s="195"/>
      <c r="F309" s="195"/>
    </row>
    <row r="310" spans="1:6">
      <c r="A310" s="192"/>
      <c r="B310" s="246"/>
      <c r="C310" s="194"/>
      <c r="D310" s="195"/>
      <c r="E310" s="195"/>
      <c r="F310" s="195"/>
    </row>
    <row r="311" spans="1:6">
      <c r="A311" s="192"/>
      <c r="B311" s="246"/>
      <c r="C311" s="194"/>
      <c r="D311" s="195"/>
      <c r="E311" s="195"/>
      <c r="F311" s="195"/>
    </row>
    <row r="312" spans="1:6">
      <c r="A312" s="192"/>
      <c r="B312" s="246"/>
      <c r="C312" s="194"/>
      <c r="D312" s="195"/>
      <c r="E312" s="195"/>
      <c r="F312" s="195"/>
    </row>
    <row r="313" spans="1:6">
      <c r="A313" s="192"/>
      <c r="B313" s="246"/>
      <c r="C313" s="194"/>
      <c r="D313" s="195"/>
      <c r="E313" s="195"/>
      <c r="F313" s="195"/>
    </row>
    <row r="314" spans="1:6">
      <c r="A314" s="192"/>
      <c r="B314" s="246"/>
      <c r="C314" s="194"/>
      <c r="D314" s="195"/>
      <c r="E314" s="195"/>
      <c r="F314" s="195"/>
    </row>
    <row r="315" spans="1:6">
      <c r="A315" s="192"/>
      <c r="B315" s="246"/>
      <c r="C315" s="194"/>
      <c r="D315" s="195"/>
      <c r="E315" s="195"/>
      <c r="F315" s="195"/>
    </row>
    <row r="316" spans="1:6">
      <c r="A316" s="192"/>
      <c r="B316" s="246"/>
      <c r="C316" s="194"/>
      <c r="D316" s="195"/>
      <c r="E316" s="195"/>
      <c r="F316" s="195"/>
    </row>
    <row r="317" spans="1:6">
      <c r="A317" s="192"/>
      <c r="B317" s="246"/>
      <c r="C317" s="194"/>
      <c r="D317" s="195"/>
      <c r="E317" s="195"/>
      <c r="F317" s="195"/>
    </row>
    <row r="318" spans="1:6">
      <c r="A318" s="192"/>
      <c r="B318" s="246"/>
      <c r="C318" s="194"/>
      <c r="D318" s="195"/>
      <c r="E318" s="195"/>
      <c r="F318" s="195"/>
    </row>
    <row r="319" spans="1:6">
      <c r="A319" s="192"/>
      <c r="B319" s="246"/>
      <c r="C319" s="194"/>
      <c r="D319" s="195"/>
      <c r="E319" s="195"/>
      <c r="F319" s="195"/>
    </row>
    <row r="320" spans="1:6">
      <c r="A320" s="192"/>
      <c r="B320" s="246"/>
      <c r="C320" s="194"/>
      <c r="D320" s="195"/>
      <c r="E320" s="195"/>
      <c r="F320" s="195"/>
    </row>
    <row r="321" spans="1:6">
      <c r="A321" s="192"/>
      <c r="B321" s="246"/>
      <c r="C321" s="194"/>
      <c r="D321" s="195"/>
      <c r="E321" s="195"/>
      <c r="F321" s="195"/>
    </row>
    <row r="322" spans="1:6">
      <c r="A322" s="192"/>
      <c r="B322" s="246"/>
      <c r="C322" s="194"/>
      <c r="D322" s="195"/>
      <c r="E322" s="195"/>
      <c r="F322" s="195"/>
    </row>
    <row r="323" spans="1:6">
      <c r="A323" s="192"/>
      <c r="B323" s="246"/>
      <c r="C323" s="194"/>
      <c r="D323" s="195"/>
      <c r="E323" s="195"/>
      <c r="F323" s="195"/>
    </row>
    <row r="324" spans="1:6">
      <c r="A324" s="192"/>
      <c r="B324" s="246"/>
      <c r="C324" s="194"/>
      <c r="D324" s="195"/>
      <c r="E324" s="195"/>
      <c r="F324" s="195"/>
    </row>
    <row r="325" spans="1:6">
      <c r="A325" s="192"/>
      <c r="B325" s="246"/>
      <c r="C325" s="194"/>
      <c r="D325" s="195"/>
      <c r="E325" s="195"/>
      <c r="F325" s="195"/>
    </row>
    <row r="326" spans="1:6">
      <c r="A326" s="192"/>
      <c r="B326" s="246"/>
      <c r="C326" s="194"/>
      <c r="D326" s="195"/>
      <c r="E326" s="195"/>
      <c r="F326" s="195"/>
    </row>
    <row r="327" spans="1:6">
      <c r="A327" s="192"/>
      <c r="B327" s="246"/>
      <c r="C327" s="194"/>
      <c r="D327" s="195"/>
      <c r="E327" s="195"/>
      <c r="F327" s="195"/>
    </row>
    <row r="328" spans="1:6">
      <c r="A328" s="192"/>
      <c r="B328" s="246"/>
      <c r="C328" s="194"/>
      <c r="D328" s="195"/>
      <c r="E328" s="195"/>
      <c r="F328" s="195"/>
    </row>
    <row r="329" spans="1:6">
      <c r="A329" s="192"/>
      <c r="B329" s="246"/>
      <c r="C329" s="194"/>
      <c r="D329" s="195"/>
      <c r="E329" s="195"/>
      <c r="F329" s="195"/>
    </row>
    <row r="330" spans="1:6">
      <c r="A330" s="192"/>
      <c r="B330" s="246"/>
      <c r="C330" s="194"/>
      <c r="D330" s="195"/>
      <c r="E330" s="195"/>
      <c r="F330" s="195"/>
    </row>
    <row r="331" spans="1:6">
      <c r="A331" s="192"/>
      <c r="B331" s="246"/>
      <c r="C331" s="194"/>
      <c r="D331" s="195"/>
      <c r="E331" s="195"/>
      <c r="F331" s="195"/>
    </row>
    <row r="332" spans="1:6">
      <c r="A332" s="192"/>
      <c r="B332" s="246"/>
      <c r="C332" s="194"/>
      <c r="D332" s="195"/>
      <c r="E332" s="195"/>
      <c r="F332" s="195"/>
    </row>
    <row r="333" spans="1:6">
      <c r="A333" s="192"/>
      <c r="B333" s="246"/>
      <c r="C333" s="194"/>
      <c r="D333" s="195"/>
      <c r="E333" s="195"/>
      <c r="F333" s="195"/>
    </row>
    <row r="334" spans="1:6">
      <c r="A334" s="192"/>
      <c r="B334" s="246"/>
      <c r="C334" s="194"/>
      <c r="D334" s="195"/>
      <c r="E334" s="195"/>
      <c r="F334" s="195"/>
    </row>
    <row r="335" spans="1:6">
      <c r="A335" s="192"/>
      <c r="B335" s="246"/>
      <c r="C335" s="194"/>
      <c r="D335" s="195"/>
      <c r="E335" s="195"/>
      <c r="F335" s="195"/>
    </row>
    <row r="336" spans="1:6">
      <c r="A336" s="192"/>
      <c r="B336" s="246"/>
      <c r="C336" s="194"/>
      <c r="D336" s="195"/>
      <c r="E336" s="195"/>
      <c r="F336" s="195"/>
    </row>
    <row r="337" spans="1:6">
      <c r="A337" s="192"/>
      <c r="B337" s="246"/>
      <c r="C337" s="194"/>
      <c r="D337" s="195"/>
      <c r="E337" s="195"/>
      <c r="F337" s="195"/>
    </row>
    <row r="338" spans="1:6">
      <c r="A338" s="192"/>
      <c r="B338" s="246"/>
      <c r="C338" s="194"/>
      <c r="D338" s="195"/>
      <c r="E338" s="195"/>
      <c r="F338" s="195"/>
    </row>
    <row r="339" spans="1:6">
      <c r="A339" s="192"/>
      <c r="B339" s="246"/>
      <c r="C339" s="194"/>
      <c r="D339" s="195"/>
      <c r="E339" s="195"/>
      <c r="F339" s="195"/>
    </row>
    <row r="340" spans="1:6">
      <c r="A340" s="192"/>
      <c r="B340" s="246"/>
      <c r="C340" s="194"/>
      <c r="D340" s="195"/>
      <c r="E340" s="195"/>
      <c r="F340" s="195"/>
    </row>
    <row r="341" spans="1:6">
      <c r="A341" s="192"/>
      <c r="B341" s="246"/>
      <c r="C341" s="194"/>
      <c r="D341" s="195"/>
      <c r="E341" s="195"/>
      <c r="F341" s="195"/>
    </row>
    <row r="342" spans="1:6">
      <c r="A342" s="192"/>
      <c r="B342" s="246"/>
      <c r="C342" s="194"/>
      <c r="D342" s="195"/>
      <c r="E342" s="195"/>
      <c r="F342" s="195"/>
    </row>
    <row r="343" spans="1:6">
      <c r="A343" s="192"/>
      <c r="B343" s="246"/>
      <c r="C343" s="194"/>
      <c r="D343" s="195"/>
      <c r="E343" s="195"/>
      <c r="F343" s="195"/>
    </row>
    <row r="344" spans="1:6">
      <c r="A344" s="192"/>
      <c r="B344" s="246"/>
      <c r="C344" s="194"/>
      <c r="D344" s="195"/>
      <c r="E344" s="195"/>
      <c r="F344" s="195"/>
    </row>
    <row r="345" spans="1:6">
      <c r="A345" s="192"/>
      <c r="B345" s="246"/>
      <c r="C345" s="194"/>
      <c r="D345" s="195"/>
      <c r="E345" s="195"/>
      <c r="F345" s="195"/>
    </row>
    <row r="346" spans="1:6">
      <c r="A346" s="192"/>
      <c r="B346" s="246"/>
      <c r="C346" s="194"/>
      <c r="D346" s="195"/>
      <c r="E346" s="195"/>
      <c r="F346" s="195"/>
    </row>
    <row r="347" spans="1:6">
      <c r="A347" s="192"/>
      <c r="B347" s="246"/>
      <c r="C347" s="194"/>
      <c r="D347" s="195"/>
      <c r="E347" s="195"/>
      <c r="F347" s="195"/>
    </row>
    <row r="348" spans="1:6">
      <c r="A348" s="192"/>
      <c r="B348" s="246"/>
      <c r="C348" s="194"/>
      <c r="D348" s="195"/>
      <c r="E348" s="195"/>
      <c r="F348" s="195"/>
    </row>
    <row r="349" spans="1:6">
      <c r="A349" s="192"/>
      <c r="B349" s="246"/>
      <c r="C349" s="194"/>
      <c r="D349" s="195"/>
      <c r="E349" s="195"/>
      <c r="F349" s="195"/>
    </row>
    <row r="350" spans="1:6">
      <c r="A350" s="192"/>
      <c r="B350" s="246"/>
      <c r="C350" s="194"/>
      <c r="D350" s="195"/>
      <c r="E350" s="195"/>
      <c r="F350" s="195"/>
    </row>
    <row r="351" spans="1:6">
      <c r="A351" s="192"/>
      <c r="B351" s="246"/>
      <c r="C351" s="194"/>
      <c r="D351" s="195"/>
      <c r="E351" s="195"/>
      <c r="F351" s="195"/>
    </row>
    <row r="352" spans="1:6">
      <c r="A352" s="192"/>
      <c r="B352" s="246"/>
      <c r="C352" s="194"/>
      <c r="D352" s="195"/>
      <c r="E352" s="195"/>
      <c r="F352" s="195"/>
    </row>
    <row r="353" spans="1:6">
      <c r="A353" s="192"/>
      <c r="B353" s="246"/>
      <c r="C353" s="194"/>
      <c r="D353" s="195"/>
      <c r="E353" s="195"/>
      <c r="F353" s="195"/>
    </row>
    <row r="354" spans="1:6">
      <c r="A354" s="192"/>
      <c r="B354" s="246"/>
      <c r="C354" s="194"/>
      <c r="D354" s="195"/>
      <c r="E354" s="195"/>
      <c r="F354" s="195"/>
    </row>
    <row r="355" spans="1:6">
      <c r="A355" s="192"/>
      <c r="B355" s="246"/>
      <c r="C355" s="194"/>
      <c r="D355" s="195"/>
      <c r="E355" s="195"/>
      <c r="F355" s="195"/>
    </row>
    <row r="356" spans="1:6">
      <c r="A356" s="192"/>
      <c r="B356" s="246"/>
      <c r="C356" s="194"/>
      <c r="D356" s="195"/>
      <c r="E356" s="195"/>
      <c r="F356" s="195"/>
    </row>
    <row r="357" spans="1:6">
      <c r="A357" s="192"/>
      <c r="B357" s="246"/>
      <c r="C357" s="194"/>
      <c r="D357" s="195"/>
      <c r="E357" s="195"/>
      <c r="F357" s="195"/>
    </row>
    <row r="358" spans="1:6">
      <c r="A358" s="192"/>
      <c r="B358" s="246"/>
      <c r="C358" s="194"/>
      <c r="D358" s="195"/>
      <c r="E358" s="195"/>
      <c r="F358" s="195"/>
    </row>
    <row r="359" spans="1:6">
      <c r="A359" s="192"/>
      <c r="B359" s="246"/>
      <c r="C359" s="194"/>
      <c r="D359" s="195"/>
      <c r="E359" s="195"/>
      <c r="F359" s="195"/>
    </row>
    <row r="360" spans="1:6">
      <c r="A360" s="192"/>
      <c r="B360" s="246"/>
      <c r="C360" s="194"/>
      <c r="D360" s="195"/>
      <c r="E360" s="195"/>
      <c r="F360" s="195"/>
    </row>
    <row r="361" spans="1:6">
      <c r="A361" s="192"/>
      <c r="B361" s="246"/>
      <c r="C361" s="194"/>
      <c r="D361" s="195"/>
      <c r="E361" s="195"/>
      <c r="F361" s="195"/>
    </row>
    <row r="362" spans="1:6">
      <c r="A362" s="192"/>
      <c r="B362" s="246"/>
      <c r="C362" s="194"/>
      <c r="D362" s="195"/>
      <c r="E362" s="195"/>
      <c r="F362" s="195"/>
    </row>
  </sheetData>
  <sheetProtection sheet="1"/>
  <mergeCells count="48">
    <mergeCell ref="B15:D15"/>
    <mergeCell ref="E15:F15"/>
    <mergeCell ref="A2:F2"/>
    <mergeCell ref="B9:D9"/>
    <mergeCell ref="E9:F9"/>
    <mergeCell ref="A10:F10"/>
    <mergeCell ref="B11:D11"/>
    <mergeCell ref="E11:F11"/>
    <mergeCell ref="A12:F12"/>
    <mergeCell ref="B13:D13"/>
    <mergeCell ref="E13:F13"/>
    <mergeCell ref="B14:D14"/>
    <mergeCell ref="E14:F14"/>
    <mergeCell ref="B16:D16"/>
    <mergeCell ref="E16:F16"/>
    <mergeCell ref="B17:D17"/>
    <mergeCell ref="E17:F17"/>
    <mergeCell ref="B18:D18"/>
    <mergeCell ref="E18:F18"/>
    <mergeCell ref="E27:F27"/>
    <mergeCell ref="E29:F29"/>
    <mergeCell ref="B31:D31"/>
    <mergeCell ref="E31:F31"/>
    <mergeCell ref="B32:D32"/>
    <mergeCell ref="E32:F32"/>
    <mergeCell ref="B19:D19"/>
    <mergeCell ref="E19:F19"/>
    <mergeCell ref="E21:F21"/>
    <mergeCell ref="E23:F23"/>
    <mergeCell ref="E25:F25"/>
    <mergeCell ref="B34:D34"/>
    <mergeCell ref="B35:D35"/>
    <mergeCell ref="E35:F35"/>
    <mergeCell ref="B36:D36"/>
    <mergeCell ref="B33:D33"/>
    <mergeCell ref="E33:F33"/>
    <mergeCell ref="B213:C213"/>
    <mergeCell ref="B37:D37"/>
    <mergeCell ref="E37:F37"/>
    <mergeCell ref="B38:D38"/>
    <mergeCell ref="B44:D44"/>
    <mergeCell ref="B51:D51"/>
    <mergeCell ref="E51:F51"/>
    <mergeCell ref="B52:D52"/>
    <mergeCell ref="E52:F52"/>
    <mergeCell ref="B121:C121"/>
    <mergeCell ref="B145:C145"/>
    <mergeCell ref="B194:C194"/>
  </mergeCells>
  <pageMargins left="0.98425196850393704" right="0.98425196850393704" top="0.98425196850393704" bottom="0.98425196850393704" header="0.59055118110236227" footer="0.59055118110236227"/>
  <pageSetup paperSize="9" scale="90" firstPageNumber="0" orientation="portrait" r:id="rId1"/>
  <headerFooter alignWithMargins="0">
    <oddHeader>&amp;R&amp;"Arial Narrow,Navadno"&amp;9Gradnja športnega parka Savsko naselje v Ljubljani / vzdrževalna dela / PZI / 4 Načrt s področja strojništva</oddHeader>
    <oddFooter>&amp;R&amp;"Arial Narrow,Navadno"&amp;9&amp;P/&amp;N</oddFooter>
  </headerFooter>
  <ignoredErrors>
    <ignoredError sqref="A185" twoDigitTextYear="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X22"/>
  <sheetViews>
    <sheetView view="pageBreakPreview" topLeftCell="A28" zoomScaleNormal="100" zoomScaleSheetLayoutView="100" workbookViewId="0">
      <selection activeCell="B23" sqref="B23"/>
    </sheetView>
  </sheetViews>
  <sheetFormatPr defaultColWidth="8.625" defaultRowHeight="12.75"/>
  <cols>
    <col min="1" max="1" width="4.125" style="2" customWidth="1"/>
    <col min="2" max="2" width="36.5" style="1" customWidth="1"/>
    <col min="3" max="3" width="6.5" style="3" customWidth="1"/>
    <col min="4" max="4" width="9.5" style="5" customWidth="1"/>
    <col min="5" max="5" width="11.5" style="8" customWidth="1"/>
    <col min="6" max="6" width="12.5" style="8" customWidth="1"/>
    <col min="7" max="16384" width="8.625" style="4"/>
  </cols>
  <sheetData>
    <row r="1" spans="1:180">
      <c r="B1" s="6" t="s">
        <v>312</v>
      </c>
      <c r="C1" s="7" t="s">
        <v>129</v>
      </c>
    </row>
    <row r="2" spans="1:180">
      <c r="C2" s="7" t="s">
        <v>130</v>
      </c>
      <c r="D2" s="9"/>
      <c r="E2" s="10"/>
      <c r="F2" s="10"/>
    </row>
    <row r="3" spans="1:180">
      <c r="C3" s="7"/>
      <c r="E3" s="10"/>
      <c r="F3" s="10"/>
    </row>
    <row r="4" spans="1:180">
      <c r="C4" s="7"/>
      <c r="E4" s="10"/>
      <c r="F4" s="10"/>
    </row>
    <row r="5" spans="1:180" ht="12.95" customHeight="1">
      <c r="B5" s="6" t="s">
        <v>25</v>
      </c>
      <c r="C5" s="7" t="s">
        <v>729</v>
      </c>
      <c r="D5" s="26"/>
      <c r="E5" s="26"/>
      <c r="F5" s="26"/>
    </row>
    <row r="6" spans="1:180" s="13" customFormat="1">
      <c r="A6" s="2"/>
      <c r="B6" s="1"/>
      <c r="C6" s="7"/>
      <c r="D6" s="7"/>
      <c r="E6" s="12"/>
      <c r="F6" s="12"/>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c r="EC6" s="4"/>
      <c r="ED6" s="4"/>
      <c r="EE6" s="4"/>
      <c r="EF6" s="4"/>
      <c r="EG6" s="4"/>
      <c r="EH6" s="4"/>
      <c r="EI6" s="4"/>
      <c r="EJ6" s="4"/>
      <c r="EK6" s="4"/>
      <c r="EL6" s="4"/>
      <c r="EM6" s="4"/>
      <c r="EN6" s="4"/>
      <c r="EO6" s="4"/>
      <c r="EP6" s="4"/>
      <c r="EQ6" s="4"/>
      <c r="ER6" s="4"/>
      <c r="ES6" s="4"/>
      <c r="ET6" s="4"/>
      <c r="EU6" s="4"/>
      <c r="EV6" s="4"/>
      <c r="EW6" s="4"/>
      <c r="EX6" s="4"/>
      <c r="EY6" s="4"/>
      <c r="EZ6" s="4"/>
      <c r="FA6" s="4"/>
      <c r="FB6" s="4"/>
      <c r="FC6" s="4"/>
      <c r="FD6" s="4"/>
      <c r="FE6" s="4"/>
      <c r="FF6" s="4"/>
      <c r="FG6" s="4"/>
      <c r="FH6" s="4"/>
      <c r="FI6" s="4"/>
      <c r="FJ6" s="4"/>
      <c r="FK6" s="4"/>
      <c r="FL6" s="4"/>
      <c r="FM6" s="4"/>
      <c r="FN6" s="4"/>
      <c r="FO6" s="4"/>
      <c r="FP6" s="4"/>
      <c r="FQ6" s="4"/>
      <c r="FR6" s="4"/>
      <c r="FS6" s="4"/>
      <c r="FT6" s="4"/>
      <c r="FU6" s="4"/>
      <c r="FV6" s="4"/>
      <c r="FW6" s="4"/>
      <c r="FX6" s="4"/>
    </row>
    <row r="7" spans="1:180" s="13" customFormat="1">
      <c r="A7" s="2"/>
      <c r="B7" s="1"/>
      <c r="C7" s="11"/>
      <c r="D7" s="11"/>
      <c r="E7" s="14"/>
      <c r="F7" s="1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row>
    <row r="8" spans="1:180">
      <c r="B8" s="6" t="s">
        <v>313</v>
      </c>
      <c r="C8" s="7" t="s">
        <v>314</v>
      </c>
    </row>
    <row r="9" spans="1:180" s="13" customFormat="1">
      <c r="A9" s="2"/>
      <c r="B9" s="1"/>
      <c r="D9" s="11"/>
      <c r="E9" s="14"/>
      <c r="F9" s="1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row>
    <row r="10" spans="1:180" s="13" customFormat="1">
      <c r="A10" s="2"/>
      <c r="B10" s="1"/>
      <c r="C10" s="11"/>
      <c r="D10" s="11"/>
      <c r="E10" s="14"/>
      <c r="F10" s="1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row>
    <row r="11" spans="1:180" s="13" customFormat="1">
      <c r="A11" s="2"/>
      <c r="B11" s="15" t="s">
        <v>315</v>
      </c>
      <c r="C11" s="16"/>
      <c r="D11" s="17"/>
      <c r="E11" s="18"/>
      <c r="F11" s="18"/>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row>
    <row r="12" spans="1:180" s="13" customFormat="1">
      <c r="A12" s="2"/>
      <c r="B12" s="1"/>
      <c r="C12" s="11"/>
      <c r="D12" s="11"/>
      <c r="E12" s="14"/>
      <c r="F12" s="1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row>
    <row r="13" spans="1:180" s="13" customFormat="1">
      <c r="A13" s="2" t="s">
        <v>4</v>
      </c>
      <c r="B13" s="6" t="s">
        <v>316</v>
      </c>
      <c r="C13" s="3"/>
      <c r="D13" s="5"/>
      <c r="E13" s="8"/>
      <c r="F13" s="19">
        <f>+'SP T 10 KA'!F40</f>
        <v>0</v>
      </c>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c r="EG13" s="4"/>
      <c r="EH13" s="4"/>
      <c r="EI13" s="4"/>
      <c r="EJ13" s="4"/>
      <c r="EK13" s="4"/>
      <c r="EL13" s="4"/>
      <c r="EM13" s="4"/>
      <c r="EN13" s="4"/>
      <c r="EO13" s="4"/>
      <c r="EP13" s="4"/>
      <c r="EQ13" s="4"/>
      <c r="ER13" s="4"/>
      <c r="ES13" s="4"/>
      <c r="ET13" s="4"/>
      <c r="EU13" s="4"/>
      <c r="EV13" s="4"/>
      <c r="EW13" s="4"/>
      <c r="EX13" s="4"/>
      <c r="EY13" s="4"/>
      <c r="EZ13" s="4"/>
      <c r="FA13" s="4"/>
      <c r="FB13" s="4"/>
      <c r="FC13" s="4"/>
      <c r="FD13" s="4"/>
      <c r="FE13" s="4"/>
      <c r="FF13" s="4"/>
      <c r="FG13" s="4"/>
      <c r="FH13" s="4"/>
      <c r="FI13" s="4"/>
      <c r="FJ13" s="4"/>
      <c r="FK13" s="4"/>
      <c r="FL13" s="4"/>
      <c r="FM13" s="4"/>
      <c r="FN13" s="4"/>
      <c r="FO13" s="4"/>
      <c r="FP13" s="4"/>
      <c r="FQ13" s="4"/>
      <c r="FR13" s="4"/>
      <c r="FS13" s="4"/>
      <c r="FT13" s="4"/>
      <c r="FU13" s="4"/>
      <c r="FV13" s="4"/>
      <c r="FW13" s="4"/>
      <c r="FX13" s="4"/>
    </row>
    <row r="14" spans="1:180" s="13" customFormat="1">
      <c r="A14" s="2" t="s">
        <v>10</v>
      </c>
      <c r="B14" s="6" t="s">
        <v>660</v>
      </c>
      <c r="C14" s="7"/>
      <c r="D14" s="5"/>
      <c r="E14" s="8"/>
      <c r="F14" s="19">
        <f>+'SP T 3.1 ELEKTRO RAZSVETLJAVA'!F34</f>
        <v>0</v>
      </c>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c r="EJ14" s="4"/>
      <c r="EK14" s="4"/>
      <c r="EL14" s="4"/>
      <c r="EM14" s="4"/>
      <c r="EN14" s="4"/>
      <c r="EO14" s="4"/>
      <c r="EP14" s="4"/>
      <c r="EQ14" s="4"/>
      <c r="ER14" s="4"/>
      <c r="ES14" s="4"/>
      <c r="ET14" s="4"/>
      <c r="EU14" s="4"/>
      <c r="EV14" s="4"/>
      <c r="EW14" s="4"/>
      <c r="EX14" s="4"/>
      <c r="EY14" s="4"/>
      <c r="EZ14" s="4"/>
      <c r="FA14" s="4"/>
      <c r="FB14" s="4"/>
      <c r="FC14" s="4"/>
      <c r="FD14" s="4"/>
      <c r="FE14" s="4"/>
      <c r="FF14" s="4"/>
      <c r="FG14" s="4"/>
      <c r="FH14" s="4"/>
      <c r="FI14" s="4"/>
      <c r="FJ14" s="4"/>
      <c r="FK14" s="4"/>
      <c r="FL14" s="4"/>
      <c r="FM14" s="4"/>
      <c r="FN14" s="4"/>
      <c r="FO14" s="4"/>
      <c r="FP14" s="4"/>
      <c r="FQ14" s="4"/>
      <c r="FR14" s="4"/>
      <c r="FS14" s="4"/>
      <c r="FT14" s="4"/>
      <c r="FU14" s="4"/>
      <c r="FV14" s="4"/>
      <c r="FW14" s="4"/>
      <c r="FX14" s="4"/>
    </row>
    <row r="15" spans="1:180" s="13" customFormat="1">
      <c r="A15" s="2"/>
      <c r="B15" s="1"/>
      <c r="C15" s="7"/>
      <c r="D15" s="5"/>
      <c r="E15" s="8"/>
      <c r="F15" s="20"/>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c r="EE15" s="4"/>
      <c r="EF15" s="4"/>
      <c r="EG15" s="4"/>
      <c r="EH15" s="4"/>
      <c r="EI15" s="4"/>
      <c r="EJ15" s="4"/>
      <c r="EK15" s="4"/>
      <c r="EL15" s="4"/>
      <c r="EM15" s="4"/>
      <c r="EN15" s="4"/>
      <c r="EO15" s="4"/>
      <c r="EP15" s="4"/>
      <c r="EQ15" s="4"/>
      <c r="ER15" s="4"/>
      <c r="ES15" s="4"/>
      <c r="ET15" s="4"/>
      <c r="EU15" s="4"/>
      <c r="EV15" s="4"/>
      <c r="EW15" s="4"/>
      <c r="EX15" s="4"/>
      <c r="EY15" s="4"/>
      <c r="EZ15" s="4"/>
      <c r="FA15" s="4"/>
      <c r="FB15" s="4"/>
      <c r="FC15" s="4"/>
      <c r="FD15" s="4"/>
      <c r="FE15" s="4"/>
      <c r="FF15" s="4"/>
      <c r="FG15" s="4"/>
      <c r="FH15" s="4"/>
      <c r="FI15" s="4"/>
      <c r="FJ15" s="4"/>
      <c r="FK15" s="4"/>
      <c r="FL15" s="4"/>
      <c r="FM15" s="4"/>
      <c r="FN15" s="4"/>
      <c r="FO15" s="4"/>
      <c r="FP15" s="4"/>
      <c r="FQ15" s="4"/>
      <c r="FR15" s="4"/>
      <c r="FS15" s="4"/>
      <c r="FT15" s="4"/>
      <c r="FU15" s="4"/>
      <c r="FV15" s="4"/>
      <c r="FW15" s="4"/>
      <c r="FX15" s="4"/>
    </row>
    <row r="16" spans="1:180" s="13" customFormat="1">
      <c r="A16" s="2"/>
      <c r="B16" s="6" t="s">
        <v>662</v>
      </c>
      <c r="C16" s="7"/>
      <c r="D16" s="5"/>
      <c r="E16" s="8"/>
      <c r="F16" s="19">
        <f>SUM(F13:F15)</f>
        <v>0</v>
      </c>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row>
    <row r="17" spans="1:180" s="13" customFormat="1">
      <c r="A17" s="2"/>
      <c r="B17" s="6"/>
      <c r="C17" s="7"/>
      <c r="D17" s="5"/>
      <c r="E17" s="8"/>
      <c r="F17" s="19"/>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4"/>
      <c r="FH17" s="4"/>
      <c r="FI17" s="4"/>
      <c r="FJ17" s="4"/>
      <c r="FK17" s="4"/>
      <c r="FL17" s="4"/>
      <c r="FM17" s="4"/>
      <c r="FN17" s="4"/>
      <c r="FO17" s="4"/>
      <c r="FP17" s="4"/>
      <c r="FQ17" s="4"/>
      <c r="FR17" s="4"/>
      <c r="FS17" s="4"/>
      <c r="FT17" s="4"/>
      <c r="FU17" s="4"/>
      <c r="FV17" s="4"/>
      <c r="FW17" s="4"/>
      <c r="FX17" s="4"/>
    </row>
    <row r="18" spans="1:180" s="13" customFormat="1">
      <c r="A18" s="2"/>
      <c r="B18" s="6"/>
      <c r="C18" s="7"/>
      <c r="D18" s="5"/>
      <c r="E18" s="8"/>
      <c r="F18" s="19"/>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4"/>
      <c r="DK18" s="4"/>
      <c r="DL18" s="4"/>
      <c r="DM18" s="4"/>
      <c r="DN18" s="4"/>
      <c r="DO18" s="4"/>
      <c r="DP18" s="4"/>
      <c r="DQ18" s="4"/>
      <c r="DR18" s="4"/>
      <c r="DS18" s="4"/>
      <c r="DT18" s="4"/>
      <c r="DU18" s="4"/>
      <c r="DV18" s="4"/>
      <c r="DW18" s="4"/>
      <c r="DX18" s="4"/>
      <c r="DY18" s="4"/>
      <c r="DZ18" s="4"/>
      <c r="EA18" s="4"/>
      <c r="EB18" s="4"/>
      <c r="EC18" s="4"/>
      <c r="ED18" s="4"/>
      <c r="EE18" s="4"/>
      <c r="EF18" s="4"/>
      <c r="EG18" s="4"/>
      <c r="EH18" s="4"/>
      <c r="EI18" s="4"/>
      <c r="EJ18" s="4"/>
      <c r="EK18" s="4"/>
      <c r="EL18" s="4"/>
      <c r="EM18" s="4"/>
      <c r="EN18" s="4"/>
      <c r="EO18" s="4"/>
      <c r="EP18" s="4"/>
      <c r="EQ18" s="4"/>
      <c r="ER18" s="4"/>
      <c r="ES18" s="4"/>
      <c r="ET18" s="4"/>
      <c r="EU18" s="4"/>
      <c r="EV18" s="4"/>
      <c r="EW18" s="4"/>
      <c r="EX18" s="4"/>
      <c r="EY18" s="4"/>
      <c r="EZ18" s="4"/>
      <c r="FA18" s="4"/>
      <c r="FB18" s="4"/>
      <c r="FC18" s="4"/>
      <c r="FD18" s="4"/>
      <c r="FE18" s="4"/>
      <c r="FF18" s="4"/>
      <c r="FG18" s="4"/>
      <c r="FH18" s="4"/>
      <c r="FI18" s="4"/>
      <c r="FJ18" s="4"/>
      <c r="FK18" s="4"/>
      <c r="FL18" s="4"/>
      <c r="FM18" s="4"/>
      <c r="FN18" s="4"/>
      <c r="FO18" s="4"/>
      <c r="FP18" s="4"/>
      <c r="FQ18" s="4"/>
      <c r="FR18" s="4"/>
      <c r="FS18" s="4"/>
      <c r="FT18" s="4"/>
      <c r="FU18" s="4"/>
      <c r="FV18" s="4"/>
      <c r="FW18" s="4"/>
      <c r="FX18" s="4"/>
    </row>
    <row r="19" spans="1:180" s="13" customFormat="1">
      <c r="A19" s="2"/>
      <c r="B19" s="1"/>
      <c r="C19" s="3"/>
      <c r="D19" s="5"/>
      <c r="E19" s="8"/>
      <c r="F19" s="20"/>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row>
    <row r="20" spans="1:180" s="13" customFormat="1">
      <c r="A20" s="2"/>
      <c r="B20" s="21"/>
      <c r="C20" s="22"/>
      <c r="D20" s="23"/>
      <c r="E20" s="24"/>
      <c r="F20" s="25"/>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row>
    <row r="21" spans="1:180" s="13" customFormat="1">
      <c r="A21" s="2"/>
      <c r="B21" s="6"/>
      <c r="C21" s="7"/>
      <c r="D21" s="5"/>
      <c r="E21" s="8"/>
      <c r="F21" s="8"/>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row>
    <row r="22" spans="1:180">
      <c r="B22" s="6"/>
    </row>
  </sheetData>
  <sheetProtection password="CCBE" sheet="1" objects="1" scenarios="1"/>
  <pageMargins left="0.98425196850393704" right="0.98425196850393704" top="0.98425196850393704" bottom="0.98425196850393704" header="0.59055118110236227" footer="0.59055118110236227"/>
  <pageSetup paperSize="9" scale="91" fitToHeight="0" orientation="portrait" r:id="rId1"/>
  <headerFooter alignWithMargins="0">
    <oddHeader>&amp;R&amp;"Arial Narrow,Navadno"&amp;9Športni park Savsko naselje - tenis igrišča / vzdrževalna dela / PZI / Rekapitulacija</oddHeader>
    <oddFooter>&amp;R&amp;"Arial Narrow,Navadno"&amp;9&amp;P/&amp;N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59999389629810485"/>
  </sheetPr>
  <dimension ref="A1:GB255"/>
  <sheetViews>
    <sheetView view="pageBreakPreview" topLeftCell="A193" zoomScaleNormal="100" zoomScaleSheetLayoutView="100" workbookViewId="0">
      <selection activeCell="B165" sqref="B165"/>
    </sheetView>
  </sheetViews>
  <sheetFormatPr defaultColWidth="8.625" defaultRowHeight="12.75"/>
  <cols>
    <col min="1" max="1" width="4.125" style="46" customWidth="1"/>
    <col min="2" max="2" width="39.5" style="52" customWidth="1"/>
    <col min="3" max="3" width="5.5" style="57" customWidth="1"/>
    <col min="4" max="4" width="8.5" style="49" customWidth="1"/>
    <col min="5" max="6" width="11.5" style="50" customWidth="1"/>
    <col min="7" max="16384" width="8.625" style="51"/>
  </cols>
  <sheetData>
    <row r="1" spans="1:184">
      <c r="B1" s="47" t="s">
        <v>20</v>
      </c>
      <c r="C1" s="48" t="s">
        <v>129</v>
      </c>
    </row>
    <row r="2" spans="1:184">
      <c r="C2" s="48" t="s">
        <v>130</v>
      </c>
      <c r="D2" s="53"/>
      <c r="E2" s="53"/>
      <c r="F2" s="53"/>
    </row>
    <row r="3" spans="1:184">
      <c r="C3" s="48"/>
      <c r="E3" s="53"/>
      <c r="F3" s="53"/>
    </row>
    <row r="4" spans="1:184">
      <c r="C4" s="48"/>
      <c r="E4" s="53"/>
      <c r="F4" s="53"/>
    </row>
    <row r="5" spans="1:184">
      <c r="B5" s="47" t="s">
        <v>25</v>
      </c>
      <c r="C5" s="54" t="s">
        <v>729</v>
      </c>
      <c r="D5" s="55"/>
      <c r="E5" s="55"/>
      <c r="F5" s="55"/>
    </row>
    <row r="6" spans="1:184" s="56" customFormat="1">
      <c r="A6" s="46"/>
      <c r="B6" s="52"/>
      <c r="C6" s="48"/>
      <c r="D6" s="48"/>
      <c r="E6" s="48"/>
      <c r="F6" s="48"/>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c r="BE6" s="51"/>
      <c r="BF6" s="51"/>
      <c r="BG6" s="51"/>
      <c r="BH6" s="51"/>
      <c r="BI6" s="51"/>
      <c r="BJ6" s="51"/>
      <c r="BK6" s="51"/>
      <c r="BL6" s="51"/>
      <c r="BM6" s="51"/>
      <c r="BN6" s="51"/>
      <c r="BO6" s="51"/>
      <c r="BP6" s="51"/>
      <c r="BQ6" s="51"/>
      <c r="BR6" s="51"/>
      <c r="BS6" s="51"/>
      <c r="BT6" s="51"/>
      <c r="BU6" s="51"/>
      <c r="BV6" s="51"/>
      <c r="BW6" s="51"/>
      <c r="BX6" s="51"/>
      <c r="BY6" s="51"/>
      <c r="BZ6" s="51"/>
      <c r="CA6" s="51"/>
      <c r="CB6" s="51"/>
      <c r="CC6" s="51"/>
      <c r="CD6" s="51"/>
      <c r="CE6" s="51"/>
      <c r="CF6" s="51"/>
      <c r="CG6" s="51"/>
      <c r="CH6" s="51"/>
      <c r="CI6" s="51"/>
      <c r="CJ6" s="51"/>
      <c r="CK6" s="51"/>
      <c r="CL6" s="51"/>
      <c r="CM6" s="51"/>
      <c r="CN6" s="51"/>
      <c r="CO6" s="51"/>
      <c r="CP6" s="51"/>
      <c r="CQ6" s="51"/>
      <c r="CR6" s="51"/>
      <c r="CS6" s="51"/>
      <c r="CT6" s="51"/>
      <c r="CU6" s="51"/>
      <c r="CV6" s="51"/>
      <c r="CW6" s="51"/>
      <c r="CX6" s="51"/>
      <c r="CY6" s="51"/>
      <c r="CZ6" s="51"/>
      <c r="DA6" s="51"/>
      <c r="DB6" s="51"/>
      <c r="DC6" s="51"/>
      <c r="DD6" s="51"/>
      <c r="DE6" s="51"/>
      <c r="DF6" s="51"/>
      <c r="DG6" s="51"/>
      <c r="DH6" s="51"/>
      <c r="DI6" s="51"/>
      <c r="DJ6" s="51"/>
      <c r="DK6" s="51"/>
      <c r="DL6" s="51"/>
      <c r="DM6" s="51"/>
      <c r="DN6" s="51"/>
      <c r="DO6" s="51"/>
      <c r="DP6" s="51"/>
      <c r="DQ6" s="51"/>
      <c r="DR6" s="51"/>
      <c r="DS6" s="51"/>
      <c r="DT6" s="51"/>
      <c r="DU6" s="51"/>
      <c r="DV6" s="51"/>
      <c r="DW6" s="51"/>
      <c r="DX6" s="51"/>
      <c r="DY6" s="51"/>
      <c r="DZ6" s="51"/>
      <c r="EA6" s="51"/>
      <c r="EB6" s="51"/>
      <c r="EC6" s="51"/>
      <c r="ED6" s="51"/>
      <c r="EE6" s="51"/>
      <c r="EF6" s="51"/>
      <c r="EG6" s="51"/>
      <c r="EH6" s="51"/>
      <c r="EI6" s="51"/>
      <c r="EJ6" s="51"/>
      <c r="EK6" s="51"/>
      <c r="EL6" s="51"/>
      <c r="EM6" s="51"/>
      <c r="EN6" s="51"/>
      <c r="EO6" s="51"/>
      <c r="EP6" s="51"/>
      <c r="EQ6" s="51"/>
      <c r="ER6" s="51"/>
      <c r="ES6" s="51"/>
      <c r="ET6" s="51"/>
      <c r="EU6" s="51"/>
      <c r="EV6" s="51"/>
      <c r="EW6" s="51"/>
      <c r="EX6" s="51"/>
      <c r="EY6" s="51"/>
      <c r="EZ6" s="51"/>
      <c r="FA6" s="51"/>
      <c r="FB6" s="51"/>
      <c r="FC6" s="51"/>
      <c r="FD6" s="51"/>
      <c r="FE6" s="51"/>
      <c r="FF6" s="51"/>
      <c r="FG6" s="51"/>
      <c r="FH6" s="51"/>
      <c r="FI6" s="51"/>
      <c r="FJ6" s="51"/>
      <c r="FK6" s="51"/>
      <c r="FL6" s="51"/>
      <c r="FM6" s="51"/>
      <c r="FN6" s="51"/>
      <c r="FO6" s="51"/>
      <c r="FP6" s="51"/>
      <c r="FQ6" s="51"/>
      <c r="FR6" s="51"/>
      <c r="FS6" s="51"/>
      <c r="FT6" s="51"/>
      <c r="FU6" s="51"/>
      <c r="FV6" s="51"/>
      <c r="FW6" s="51"/>
      <c r="FX6" s="51"/>
      <c r="FY6" s="51"/>
      <c r="FZ6" s="51"/>
      <c r="GA6" s="51"/>
      <c r="GB6" s="51"/>
    </row>
    <row r="7" spans="1:184" s="56" customFormat="1">
      <c r="A7" s="46"/>
      <c r="B7" s="52"/>
      <c r="C7" s="55"/>
      <c r="D7" s="55"/>
      <c r="E7" s="55"/>
      <c r="F7" s="55"/>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c r="BQ7" s="51"/>
      <c r="BR7" s="51"/>
      <c r="BS7" s="51"/>
      <c r="BT7" s="51"/>
      <c r="BU7" s="51"/>
      <c r="BV7" s="51"/>
      <c r="BW7" s="51"/>
      <c r="BX7" s="51"/>
      <c r="BY7" s="51"/>
      <c r="BZ7" s="51"/>
      <c r="CA7" s="51"/>
      <c r="CB7" s="51"/>
      <c r="CC7" s="51"/>
      <c r="CD7" s="51"/>
      <c r="CE7" s="51"/>
      <c r="CF7" s="51"/>
      <c r="CG7" s="51"/>
      <c r="CH7" s="51"/>
      <c r="CI7" s="51"/>
      <c r="CJ7" s="51"/>
      <c r="CK7" s="51"/>
      <c r="CL7" s="51"/>
      <c r="CM7" s="51"/>
      <c r="CN7" s="51"/>
      <c r="CO7" s="51"/>
      <c r="CP7" s="51"/>
      <c r="CQ7" s="51"/>
      <c r="CR7" s="51"/>
      <c r="CS7" s="51"/>
      <c r="CT7" s="51"/>
      <c r="CU7" s="51"/>
      <c r="CV7" s="51"/>
      <c r="CW7" s="51"/>
      <c r="CX7" s="51"/>
      <c r="CY7" s="51"/>
      <c r="CZ7" s="51"/>
      <c r="DA7" s="51"/>
      <c r="DB7" s="51"/>
      <c r="DC7" s="51"/>
      <c r="DD7" s="51"/>
      <c r="DE7" s="51"/>
      <c r="DF7" s="51"/>
      <c r="DG7" s="51"/>
      <c r="DH7" s="51"/>
      <c r="DI7" s="51"/>
      <c r="DJ7" s="51"/>
      <c r="DK7" s="51"/>
      <c r="DL7" s="51"/>
      <c r="DM7" s="51"/>
      <c r="DN7" s="51"/>
      <c r="DO7" s="51"/>
      <c r="DP7" s="51"/>
      <c r="DQ7" s="51"/>
      <c r="DR7" s="51"/>
      <c r="DS7" s="51"/>
      <c r="DT7" s="51"/>
      <c r="DU7" s="51"/>
      <c r="DV7" s="51"/>
      <c r="DW7" s="51"/>
      <c r="DX7" s="51"/>
      <c r="DY7" s="51"/>
      <c r="DZ7" s="51"/>
      <c r="EA7" s="51"/>
      <c r="EB7" s="51"/>
      <c r="EC7" s="51"/>
      <c r="ED7" s="51"/>
      <c r="EE7" s="51"/>
      <c r="EF7" s="51"/>
      <c r="EG7" s="51"/>
      <c r="EH7" s="51"/>
      <c r="EI7" s="51"/>
      <c r="EJ7" s="51"/>
      <c r="EK7" s="51"/>
      <c r="EL7" s="51"/>
      <c r="EM7" s="51"/>
      <c r="EN7" s="51"/>
      <c r="EO7" s="51"/>
      <c r="EP7" s="51"/>
      <c r="EQ7" s="51"/>
      <c r="ER7" s="51"/>
      <c r="ES7" s="51"/>
      <c r="ET7" s="51"/>
      <c r="EU7" s="51"/>
      <c r="EV7" s="51"/>
      <c r="EW7" s="51"/>
      <c r="EX7" s="51"/>
      <c r="EY7" s="51"/>
      <c r="EZ7" s="51"/>
      <c r="FA7" s="51"/>
      <c r="FB7" s="51"/>
      <c r="FC7" s="51"/>
      <c r="FD7" s="51"/>
      <c r="FE7" s="51"/>
      <c r="FF7" s="51"/>
      <c r="FG7" s="51"/>
      <c r="FH7" s="51"/>
      <c r="FI7" s="51"/>
      <c r="FJ7" s="51"/>
      <c r="FK7" s="51"/>
      <c r="FL7" s="51"/>
      <c r="FM7" s="51"/>
      <c r="FN7" s="51"/>
      <c r="FO7" s="51"/>
      <c r="FP7" s="51"/>
      <c r="FQ7" s="51"/>
      <c r="FR7" s="51"/>
      <c r="FS7" s="51"/>
      <c r="FT7" s="51"/>
      <c r="FU7" s="51"/>
      <c r="FV7" s="51"/>
      <c r="FW7" s="51"/>
      <c r="FX7" s="51"/>
      <c r="FY7" s="51"/>
      <c r="FZ7" s="51"/>
      <c r="GA7" s="51"/>
      <c r="GB7" s="51"/>
    </row>
    <row r="8" spans="1:184" s="56" customFormat="1">
      <c r="A8" s="46"/>
      <c r="B8" s="52"/>
      <c r="C8" s="48" t="s">
        <v>28</v>
      </c>
      <c r="D8" s="55"/>
      <c r="E8" s="55"/>
      <c r="F8" s="55"/>
      <c r="G8" s="5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c r="AX8" s="51"/>
      <c r="AY8" s="51"/>
      <c r="AZ8" s="51"/>
      <c r="BA8" s="51"/>
      <c r="BB8" s="51"/>
      <c r="BC8" s="51"/>
      <c r="BD8" s="51"/>
      <c r="BE8" s="51"/>
      <c r="BF8" s="51"/>
      <c r="BG8" s="51"/>
      <c r="BH8" s="51"/>
      <c r="BI8" s="51"/>
      <c r="BJ8" s="51"/>
      <c r="BK8" s="51"/>
      <c r="BL8" s="51"/>
      <c r="BM8" s="51"/>
      <c r="BN8" s="51"/>
      <c r="BO8" s="51"/>
      <c r="BP8" s="51"/>
      <c r="BQ8" s="51"/>
      <c r="BR8" s="51"/>
      <c r="BS8" s="51"/>
      <c r="BT8" s="51"/>
      <c r="BU8" s="51"/>
      <c r="BV8" s="51"/>
      <c r="BW8" s="51"/>
      <c r="BX8" s="51"/>
      <c r="BY8" s="51"/>
      <c r="BZ8" s="51"/>
      <c r="CA8" s="51"/>
      <c r="CB8" s="51"/>
      <c r="CC8" s="51"/>
      <c r="CD8" s="51"/>
      <c r="CE8" s="51"/>
      <c r="CF8" s="51"/>
      <c r="CG8" s="51"/>
      <c r="CH8" s="51"/>
      <c r="CI8" s="51"/>
      <c r="CJ8" s="51"/>
      <c r="CK8" s="51"/>
      <c r="CL8" s="51"/>
      <c r="CM8" s="51"/>
      <c r="CN8" s="51"/>
      <c r="CO8" s="51"/>
      <c r="CP8" s="51"/>
      <c r="CQ8" s="51"/>
      <c r="CR8" s="51"/>
      <c r="CS8" s="51"/>
      <c r="CT8" s="51"/>
      <c r="CU8" s="51"/>
      <c r="CV8" s="51"/>
      <c r="CW8" s="51"/>
      <c r="CX8" s="51"/>
      <c r="CY8" s="51"/>
      <c r="CZ8" s="51"/>
      <c r="DA8" s="51"/>
      <c r="DB8" s="51"/>
      <c r="DC8" s="51"/>
      <c r="DD8" s="51"/>
      <c r="DE8" s="51"/>
      <c r="DF8" s="51"/>
      <c r="DG8" s="51"/>
      <c r="DH8" s="51"/>
      <c r="DI8" s="51"/>
      <c r="DJ8" s="51"/>
      <c r="DK8" s="51"/>
      <c r="DL8" s="51"/>
      <c r="DM8" s="51"/>
      <c r="DN8" s="51"/>
      <c r="DO8" s="51"/>
      <c r="DP8" s="51"/>
      <c r="DQ8" s="51"/>
      <c r="DR8" s="51"/>
      <c r="DS8" s="51"/>
      <c r="DT8" s="51"/>
      <c r="DU8" s="51"/>
      <c r="DV8" s="51"/>
      <c r="DW8" s="51"/>
      <c r="DX8" s="51"/>
      <c r="DY8" s="51"/>
      <c r="DZ8" s="51"/>
      <c r="EA8" s="51"/>
      <c r="EB8" s="51"/>
      <c r="EC8" s="51"/>
      <c r="ED8" s="51"/>
      <c r="EE8" s="51"/>
      <c r="EF8" s="51"/>
      <c r="EG8" s="51"/>
      <c r="EH8" s="51"/>
      <c r="EI8" s="51"/>
      <c r="EJ8" s="51"/>
      <c r="EK8" s="51"/>
      <c r="EL8" s="51"/>
      <c r="EM8" s="51"/>
      <c r="EN8" s="51"/>
      <c r="EO8" s="51"/>
      <c r="EP8" s="51"/>
      <c r="EQ8" s="51"/>
      <c r="ER8" s="51"/>
      <c r="ES8" s="51"/>
      <c r="ET8" s="51"/>
      <c r="EU8" s="51"/>
      <c r="EV8" s="51"/>
      <c r="EW8" s="51"/>
      <c r="EX8" s="51"/>
      <c r="EY8" s="51"/>
      <c r="EZ8" s="51"/>
      <c r="FA8" s="51"/>
      <c r="FB8" s="51"/>
      <c r="FC8" s="51"/>
      <c r="FD8" s="51"/>
      <c r="FE8" s="51"/>
      <c r="FF8" s="51"/>
      <c r="FG8" s="51"/>
      <c r="FH8" s="51"/>
      <c r="FI8" s="51"/>
      <c r="FJ8" s="51"/>
      <c r="FK8" s="51"/>
      <c r="FL8" s="51"/>
      <c r="FM8" s="51"/>
      <c r="FN8" s="51"/>
      <c r="FO8" s="51"/>
      <c r="FP8" s="51"/>
      <c r="FQ8" s="51"/>
      <c r="FR8" s="51"/>
      <c r="FS8" s="51"/>
      <c r="FT8" s="51"/>
      <c r="FU8" s="51"/>
      <c r="FV8" s="51"/>
      <c r="FW8" s="51"/>
      <c r="FX8" s="51"/>
      <c r="FY8" s="51"/>
      <c r="FZ8" s="51"/>
      <c r="GA8" s="51"/>
      <c r="GB8" s="51"/>
    </row>
    <row r="9" spans="1:184" s="56" customFormat="1">
      <c r="A9" s="46"/>
      <c r="B9" s="52"/>
      <c r="D9" s="55"/>
      <c r="E9" s="55"/>
      <c r="F9" s="55"/>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c r="BE9" s="51"/>
      <c r="BF9" s="51"/>
      <c r="BG9" s="51"/>
      <c r="BH9" s="51"/>
      <c r="BI9" s="51"/>
      <c r="BJ9" s="51"/>
      <c r="BK9" s="51"/>
      <c r="BL9" s="51"/>
      <c r="BM9" s="51"/>
      <c r="BN9" s="51"/>
      <c r="BO9" s="51"/>
      <c r="BP9" s="51"/>
      <c r="BQ9" s="51"/>
      <c r="BR9" s="51"/>
      <c r="BS9" s="51"/>
      <c r="BT9" s="51"/>
      <c r="BU9" s="51"/>
      <c r="BV9" s="51"/>
      <c r="BW9" s="51"/>
      <c r="BX9" s="51"/>
      <c r="BY9" s="51"/>
      <c r="BZ9" s="51"/>
      <c r="CA9" s="51"/>
      <c r="CB9" s="51"/>
      <c r="CC9" s="51"/>
      <c r="CD9" s="51"/>
      <c r="CE9" s="51"/>
      <c r="CF9" s="51"/>
      <c r="CG9" s="51"/>
      <c r="CH9" s="51"/>
      <c r="CI9" s="51"/>
      <c r="CJ9" s="51"/>
      <c r="CK9" s="51"/>
      <c r="CL9" s="51"/>
      <c r="CM9" s="51"/>
      <c r="CN9" s="51"/>
      <c r="CO9" s="51"/>
      <c r="CP9" s="51"/>
      <c r="CQ9" s="51"/>
      <c r="CR9" s="51"/>
      <c r="CS9" s="51"/>
      <c r="CT9" s="51"/>
      <c r="CU9" s="51"/>
      <c r="CV9" s="51"/>
      <c r="CW9" s="51"/>
      <c r="CX9" s="51"/>
      <c r="CY9" s="51"/>
      <c r="CZ9" s="51"/>
      <c r="DA9" s="51"/>
      <c r="DB9" s="51"/>
      <c r="DC9" s="51"/>
      <c r="DD9" s="51"/>
      <c r="DE9" s="51"/>
      <c r="DF9" s="51"/>
      <c r="DG9" s="51"/>
      <c r="DH9" s="51"/>
      <c r="DI9" s="51"/>
      <c r="DJ9" s="51"/>
      <c r="DK9" s="51"/>
      <c r="DL9" s="51"/>
      <c r="DM9" s="51"/>
      <c r="DN9" s="51"/>
      <c r="DO9" s="51"/>
      <c r="DP9" s="51"/>
      <c r="DQ9" s="51"/>
      <c r="DR9" s="51"/>
      <c r="DS9" s="51"/>
      <c r="DT9" s="51"/>
      <c r="DU9" s="51"/>
      <c r="DV9" s="51"/>
      <c r="DW9" s="51"/>
      <c r="DX9" s="51"/>
      <c r="DY9" s="51"/>
      <c r="DZ9" s="51"/>
      <c r="EA9" s="51"/>
      <c r="EB9" s="51"/>
      <c r="EC9" s="51"/>
      <c r="ED9" s="51"/>
      <c r="EE9" s="51"/>
      <c r="EF9" s="51"/>
      <c r="EG9" s="51"/>
      <c r="EH9" s="51"/>
      <c r="EI9" s="51"/>
      <c r="EJ9" s="51"/>
      <c r="EK9" s="51"/>
      <c r="EL9" s="51"/>
      <c r="EM9" s="51"/>
      <c r="EN9" s="51"/>
      <c r="EO9" s="51"/>
      <c r="EP9" s="51"/>
      <c r="EQ9" s="51"/>
      <c r="ER9" s="51"/>
      <c r="ES9" s="51"/>
      <c r="ET9" s="51"/>
      <c r="EU9" s="51"/>
      <c r="EV9" s="51"/>
      <c r="EW9" s="51"/>
      <c r="EX9" s="51"/>
      <c r="EY9" s="51"/>
      <c r="EZ9" s="51"/>
      <c r="FA9" s="51"/>
      <c r="FB9" s="51"/>
      <c r="FC9" s="51"/>
      <c r="FD9" s="51"/>
      <c r="FE9" s="51"/>
      <c r="FF9" s="51"/>
      <c r="FG9" s="51"/>
      <c r="FH9" s="51"/>
      <c r="FI9" s="51"/>
      <c r="FJ9" s="51"/>
      <c r="FK9" s="51"/>
      <c r="FL9" s="51"/>
      <c r="FM9" s="51"/>
      <c r="FN9" s="51"/>
      <c r="FO9" s="51"/>
      <c r="FP9" s="51"/>
      <c r="FQ9" s="51"/>
      <c r="FR9" s="51"/>
      <c r="FS9" s="51"/>
      <c r="FT9" s="51"/>
      <c r="FU9" s="51"/>
      <c r="FV9" s="51"/>
      <c r="FW9" s="51"/>
      <c r="FX9" s="51"/>
      <c r="FY9" s="51"/>
      <c r="FZ9" s="51"/>
      <c r="GA9" s="51"/>
      <c r="GB9" s="51"/>
    </row>
    <row r="10" spans="1:184" s="56" customFormat="1">
      <c r="A10" s="46"/>
      <c r="B10" s="52"/>
      <c r="C10" s="55"/>
      <c r="D10" s="55"/>
      <c r="E10" s="55"/>
      <c r="F10" s="55"/>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c r="BS10" s="51"/>
      <c r="BT10" s="51"/>
      <c r="BU10" s="51"/>
      <c r="BV10" s="51"/>
      <c r="BW10" s="51"/>
      <c r="BX10" s="51"/>
      <c r="BY10" s="51"/>
      <c r="BZ10" s="51"/>
      <c r="CA10" s="51"/>
      <c r="CB10" s="51"/>
      <c r="CC10" s="51"/>
      <c r="CD10" s="51"/>
      <c r="CE10" s="51"/>
      <c r="CF10" s="51"/>
      <c r="CG10" s="51"/>
      <c r="CH10" s="51"/>
      <c r="CI10" s="51"/>
      <c r="CJ10" s="51"/>
      <c r="CK10" s="51"/>
      <c r="CL10" s="51"/>
      <c r="CM10" s="51"/>
      <c r="CN10" s="51"/>
      <c r="CO10" s="51"/>
      <c r="CP10" s="51"/>
      <c r="CQ10" s="51"/>
      <c r="CR10" s="51"/>
      <c r="CS10" s="51"/>
      <c r="CT10" s="51"/>
      <c r="CU10" s="51"/>
      <c r="CV10" s="51"/>
      <c r="CW10" s="51"/>
      <c r="CX10" s="51"/>
      <c r="CY10" s="51"/>
      <c r="CZ10" s="51"/>
      <c r="DA10" s="51"/>
      <c r="DB10" s="51"/>
      <c r="DC10" s="51"/>
      <c r="DD10" s="51"/>
      <c r="DE10" s="51"/>
      <c r="DF10" s="51"/>
      <c r="DG10" s="51"/>
      <c r="DH10" s="51"/>
      <c r="DI10" s="51"/>
      <c r="DJ10" s="51"/>
      <c r="DK10" s="51"/>
      <c r="DL10" s="51"/>
      <c r="DM10" s="51"/>
      <c r="DN10" s="51"/>
      <c r="DO10" s="51"/>
      <c r="DP10" s="51"/>
      <c r="DQ10" s="51"/>
      <c r="DR10" s="51"/>
      <c r="DS10" s="51"/>
      <c r="DT10" s="51"/>
      <c r="DU10" s="51"/>
      <c r="DV10" s="51"/>
      <c r="DW10" s="51"/>
      <c r="DX10" s="51"/>
      <c r="DY10" s="51"/>
      <c r="DZ10" s="51"/>
      <c r="EA10" s="51"/>
      <c r="EB10" s="51"/>
      <c r="EC10" s="51"/>
      <c r="ED10" s="51"/>
      <c r="EE10" s="51"/>
      <c r="EF10" s="51"/>
      <c r="EG10" s="51"/>
      <c r="EH10" s="51"/>
      <c r="EI10" s="51"/>
      <c r="EJ10" s="51"/>
      <c r="EK10" s="51"/>
      <c r="EL10" s="51"/>
      <c r="EM10" s="51"/>
      <c r="EN10" s="51"/>
      <c r="EO10" s="51"/>
      <c r="EP10" s="51"/>
      <c r="EQ10" s="51"/>
      <c r="ER10" s="51"/>
      <c r="ES10" s="51"/>
      <c r="ET10" s="51"/>
      <c r="EU10" s="51"/>
      <c r="EV10" s="51"/>
      <c r="EW10" s="51"/>
      <c r="EX10" s="51"/>
      <c r="EY10" s="51"/>
      <c r="EZ10" s="51"/>
      <c r="FA10" s="51"/>
      <c r="FB10" s="51"/>
      <c r="FC10" s="51"/>
      <c r="FD10" s="51"/>
      <c r="FE10" s="51"/>
      <c r="FF10" s="51"/>
      <c r="FG10" s="51"/>
      <c r="FH10" s="51"/>
      <c r="FI10" s="51"/>
      <c r="FJ10" s="51"/>
      <c r="FK10" s="51"/>
      <c r="FL10" s="51"/>
      <c r="FM10" s="51"/>
      <c r="FN10" s="51"/>
      <c r="FO10" s="51"/>
      <c r="FP10" s="51"/>
      <c r="FQ10" s="51"/>
      <c r="FR10" s="51"/>
      <c r="FS10" s="51"/>
      <c r="FT10" s="51"/>
      <c r="FU10" s="51"/>
      <c r="FV10" s="51"/>
      <c r="FW10" s="51"/>
      <c r="FX10" s="51"/>
      <c r="FY10" s="51"/>
      <c r="FZ10" s="51"/>
      <c r="GA10" s="51"/>
      <c r="GB10" s="51"/>
    </row>
    <row r="11" spans="1:184" s="56" customFormat="1">
      <c r="A11" s="46"/>
      <c r="B11" s="52"/>
      <c r="C11" s="56" t="s">
        <v>321</v>
      </c>
      <c r="D11" s="55"/>
      <c r="E11" s="55"/>
      <c r="F11" s="55"/>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1"/>
      <c r="EF11" s="51"/>
      <c r="EG11" s="51"/>
      <c r="EH11" s="51"/>
      <c r="EI11" s="51"/>
      <c r="EJ11" s="51"/>
      <c r="EK11" s="51"/>
      <c r="EL11" s="51"/>
      <c r="EM11" s="51"/>
      <c r="EN11" s="51"/>
      <c r="EO11" s="51"/>
      <c r="EP11" s="51"/>
      <c r="EQ11" s="51"/>
      <c r="ER11" s="51"/>
      <c r="ES11" s="51"/>
      <c r="ET11" s="51"/>
      <c r="EU11" s="51"/>
      <c r="EV11" s="51"/>
      <c r="EW11" s="51"/>
      <c r="EX11" s="51"/>
      <c r="EY11" s="51"/>
      <c r="EZ11" s="51"/>
      <c r="FA11" s="51"/>
      <c r="FB11" s="51"/>
      <c r="FC11" s="51"/>
      <c r="FD11" s="51"/>
      <c r="FE11" s="51"/>
      <c r="FF11" s="51"/>
      <c r="FG11" s="51"/>
      <c r="FH11" s="51"/>
      <c r="FI11" s="51"/>
      <c r="FJ11" s="51"/>
      <c r="FK11" s="51"/>
      <c r="FL11" s="51"/>
      <c r="FM11" s="51"/>
      <c r="FN11" s="51"/>
      <c r="FO11" s="51"/>
      <c r="FP11" s="51"/>
      <c r="FQ11" s="51"/>
      <c r="FR11" s="51"/>
      <c r="FS11" s="51"/>
      <c r="FT11" s="51"/>
      <c r="FU11" s="51"/>
      <c r="FV11" s="51"/>
      <c r="FW11" s="51"/>
      <c r="FX11" s="51"/>
      <c r="FY11" s="51"/>
      <c r="FZ11" s="51"/>
      <c r="GA11" s="51"/>
      <c r="GB11" s="51"/>
    </row>
    <row r="12" spans="1:184" s="56" customFormat="1">
      <c r="A12" s="46"/>
      <c r="B12" s="52"/>
      <c r="C12" s="55"/>
      <c r="D12" s="55"/>
      <c r="E12" s="55"/>
      <c r="F12" s="55"/>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1"/>
      <c r="EF12" s="51"/>
      <c r="EG12" s="51"/>
      <c r="EH12" s="51"/>
      <c r="EI12" s="51"/>
      <c r="EJ12" s="51"/>
      <c r="EK12" s="51"/>
      <c r="EL12" s="51"/>
      <c r="EM12" s="51"/>
      <c r="EN12" s="51"/>
      <c r="EO12" s="51"/>
      <c r="EP12" s="51"/>
      <c r="EQ12" s="51"/>
      <c r="ER12" s="51"/>
      <c r="ES12" s="51"/>
      <c r="ET12" s="51"/>
      <c r="EU12" s="51"/>
      <c r="EV12" s="51"/>
      <c r="EW12" s="51"/>
      <c r="EX12" s="51"/>
      <c r="EY12" s="51"/>
      <c r="EZ12" s="51"/>
      <c r="FA12" s="51"/>
      <c r="FB12" s="51"/>
      <c r="FC12" s="51"/>
      <c r="FD12" s="51"/>
      <c r="FE12" s="51"/>
      <c r="FF12" s="51"/>
      <c r="FG12" s="51"/>
      <c r="FH12" s="51"/>
      <c r="FI12" s="51"/>
      <c r="FJ12" s="51"/>
      <c r="FK12" s="51"/>
      <c r="FL12" s="51"/>
      <c r="FM12" s="51"/>
      <c r="FN12" s="51"/>
      <c r="FO12" s="51"/>
      <c r="FP12" s="51"/>
      <c r="FQ12" s="51"/>
      <c r="FR12" s="51"/>
      <c r="FS12" s="51"/>
      <c r="FT12" s="51"/>
      <c r="FU12" s="51"/>
      <c r="FV12" s="51"/>
      <c r="FW12" s="51"/>
      <c r="FX12" s="51"/>
      <c r="FY12" s="51"/>
      <c r="FZ12" s="51"/>
      <c r="GA12" s="51"/>
      <c r="GB12" s="51"/>
    </row>
    <row r="13" spans="1:184" s="56" customFormat="1">
      <c r="A13" s="46"/>
      <c r="B13" s="52"/>
      <c r="C13" s="57"/>
      <c r="D13" s="49"/>
      <c r="E13" s="50"/>
      <c r="F13" s="50"/>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c r="AX13" s="51"/>
      <c r="AY13" s="51"/>
      <c r="AZ13" s="51"/>
      <c r="BA13" s="51"/>
      <c r="BB13" s="51"/>
      <c r="BC13" s="51"/>
      <c r="BD13" s="51"/>
      <c r="BE13" s="51"/>
      <c r="BF13" s="51"/>
      <c r="BG13" s="51"/>
      <c r="BH13" s="51"/>
      <c r="BI13" s="51"/>
      <c r="BJ13" s="51"/>
      <c r="BK13" s="51"/>
      <c r="BL13" s="51"/>
      <c r="BM13" s="51"/>
      <c r="BN13" s="51"/>
      <c r="BO13" s="51"/>
      <c r="BP13" s="51"/>
      <c r="BQ13" s="51"/>
      <c r="BR13" s="51"/>
      <c r="BS13" s="51"/>
      <c r="BT13" s="51"/>
      <c r="BU13" s="51"/>
      <c r="BV13" s="51"/>
      <c r="BW13" s="51"/>
      <c r="BX13" s="51"/>
      <c r="BY13" s="51"/>
      <c r="BZ13" s="51"/>
      <c r="CA13" s="51"/>
      <c r="CB13" s="51"/>
      <c r="CC13" s="51"/>
      <c r="CD13" s="51"/>
      <c r="CE13" s="51"/>
      <c r="CF13" s="51"/>
      <c r="CG13" s="51"/>
      <c r="CH13" s="51"/>
      <c r="CI13" s="51"/>
      <c r="CJ13" s="51"/>
      <c r="CK13" s="51"/>
      <c r="CL13" s="51"/>
      <c r="CM13" s="51"/>
      <c r="CN13" s="51"/>
      <c r="CO13" s="51"/>
      <c r="CP13" s="51"/>
      <c r="CQ13" s="51"/>
      <c r="CR13" s="51"/>
      <c r="CS13" s="51"/>
      <c r="CT13" s="51"/>
      <c r="CU13" s="51"/>
      <c r="CV13" s="51"/>
      <c r="CW13" s="51"/>
      <c r="CX13" s="51"/>
      <c r="CY13" s="51"/>
      <c r="CZ13" s="51"/>
      <c r="DA13" s="51"/>
      <c r="DB13" s="51"/>
      <c r="DC13" s="51"/>
      <c r="DD13" s="51"/>
      <c r="DE13" s="51"/>
      <c r="DF13" s="51"/>
      <c r="DG13" s="51"/>
      <c r="DH13" s="51"/>
      <c r="DI13" s="51"/>
      <c r="DJ13" s="51"/>
      <c r="DK13" s="51"/>
      <c r="DL13" s="51"/>
      <c r="DM13" s="51"/>
      <c r="DN13" s="51"/>
      <c r="DO13" s="51"/>
      <c r="DP13" s="51"/>
      <c r="DQ13" s="51"/>
      <c r="DR13" s="51"/>
      <c r="DS13" s="51"/>
      <c r="DT13" s="51"/>
      <c r="DU13" s="51"/>
      <c r="DV13" s="51"/>
      <c r="DW13" s="51"/>
      <c r="DX13" s="51"/>
      <c r="DY13" s="51"/>
      <c r="DZ13" s="51"/>
      <c r="EA13" s="51"/>
      <c r="EB13" s="51"/>
      <c r="EC13" s="51"/>
      <c r="ED13" s="51"/>
      <c r="EE13" s="51"/>
      <c r="EF13" s="51"/>
      <c r="EG13" s="51"/>
      <c r="EH13" s="51"/>
      <c r="EI13" s="51"/>
      <c r="EJ13" s="51"/>
      <c r="EK13" s="51"/>
      <c r="EL13" s="51"/>
      <c r="EM13" s="51"/>
      <c r="EN13" s="51"/>
      <c r="EO13" s="51"/>
      <c r="EP13" s="51"/>
      <c r="EQ13" s="51"/>
      <c r="ER13" s="51"/>
      <c r="ES13" s="51"/>
      <c r="ET13" s="51"/>
      <c r="EU13" s="51"/>
      <c r="EV13" s="51"/>
      <c r="EW13" s="51"/>
      <c r="EX13" s="51"/>
      <c r="EY13" s="51"/>
      <c r="EZ13" s="51"/>
      <c r="FA13" s="51"/>
      <c r="FB13" s="51"/>
      <c r="FC13" s="51"/>
      <c r="FD13" s="51"/>
      <c r="FE13" s="51"/>
      <c r="FF13" s="51"/>
      <c r="FG13" s="51"/>
      <c r="FH13" s="51"/>
      <c r="FI13" s="51"/>
      <c r="FJ13" s="51"/>
      <c r="FK13" s="51"/>
      <c r="FL13" s="51"/>
      <c r="FM13" s="51"/>
      <c r="FN13" s="51"/>
      <c r="FO13" s="51"/>
      <c r="FP13" s="51"/>
      <c r="FQ13" s="51"/>
      <c r="FR13" s="51"/>
      <c r="FS13" s="51"/>
      <c r="FT13" s="51"/>
      <c r="FU13" s="51"/>
      <c r="FV13" s="51"/>
      <c r="FW13" s="51"/>
      <c r="FX13" s="51"/>
      <c r="FY13" s="51"/>
      <c r="FZ13" s="51"/>
      <c r="GA13" s="51"/>
      <c r="GB13" s="51"/>
    </row>
    <row r="14" spans="1:184" s="56" customFormat="1">
      <c r="A14" s="46"/>
      <c r="B14" s="47"/>
      <c r="C14" s="56" t="s">
        <v>322</v>
      </c>
      <c r="D14" s="49"/>
      <c r="E14" s="50"/>
      <c r="F14" s="50"/>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c r="DA14" s="51"/>
      <c r="DB14" s="51"/>
      <c r="DC14" s="51"/>
      <c r="DD14" s="51"/>
      <c r="DE14" s="51"/>
      <c r="DF14" s="51"/>
      <c r="DG14" s="51"/>
      <c r="DH14" s="51"/>
      <c r="DI14" s="51"/>
      <c r="DJ14" s="51"/>
      <c r="DK14" s="51"/>
      <c r="DL14" s="51"/>
      <c r="DM14" s="51"/>
      <c r="DN14" s="51"/>
      <c r="DO14" s="51"/>
      <c r="DP14" s="51"/>
      <c r="DQ14" s="51"/>
      <c r="DR14" s="51"/>
      <c r="DS14" s="51"/>
      <c r="DT14" s="51"/>
      <c r="DU14" s="51"/>
      <c r="DV14" s="51"/>
      <c r="DW14" s="51"/>
      <c r="DX14" s="51"/>
      <c r="DY14" s="51"/>
      <c r="DZ14" s="51"/>
      <c r="EA14" s="51"/>
      <c r="EB14" s="51"/>
      <c r="EC14" s="51"/>
      <c r="ED14" s="51"/>
      <c r="EE14" s="51"/>
      <c r="EF14" s="51"/>
      <c r="EG14" s="51"/>
      <c r="EH14" s="51"/>
      <c r="EI14" s="51"/>
      <c r="EJ14" s="51"/>
      <c r="EK14" s="51"/>
      <c r="EL14" s="51"/>
      <c r="EM14" s="51"/>
      <c r="EN14" s="51"/>
      <c r="EO14" s="51"/>
      <c r="EP14" s="51"/>
      <c r="EQ14" s="51"/>
      <c r="ER14" s="51"/>
      <c r="ES14" s="51"/>
      <c r="ET14" s="51"/>
      <c r="EU14" s="51"/>
      <c r="EV14" s="51"/>
      <c r="EW14" s="51"/>
      <c r="EX14" s="51"/>
      <c r="EY14" s="51"/>
      <c r="EZ14" s="51"/>
      <c r="FA14" s="51"/>
      <c r="FB14" s="51"/>
      <c r="FC14" s="51"/>
      <c r="FD14" s="51"/>
      <c r="FE14" s="51"/>
      <c r="FF14" s="51"/>
      <c r="FG14" s="51"/>
      <c r="FH14" s="51"/>
      <c r="FI14" s="51"/>
      <c r="FJ14" s="51"/>
      <c r="FK14" s="51"/>
      <c r="FL14" s="51"/>
      <c r="FM14" s="51"/>
      <c r="FN14" s="51"/>
      <c r="FO14" s="51"/>
      <c r="FP14" s="51"/>
      <c r="FQ14" s="51"/>
      <c r="FR14" s="51"/>
      <c r="FS14" s="51"/>
      <c r="FT14" s="51"/>
      <c r="FU14" s="51"/>
      <c r="FV14" s="51"/>
      <c r="FW14" s="51"/>
      <c r="FX14" s="51"/>
      <c r="FY14" s="51"/>
      <c r="FZ14" s="51"/>
      <c r="GA14" s="51"/>
      <c r="GB14" s="51"/>
    </row>
    <row r="15" spans="1:184" s="56" customFormat="1">
      <c r="A15" s="46"/>
      <c r="B15" s="52"/>
      <c r="C15" s="48"/>
      <c r="D15" s="49"/>
      <c r="E15" s="50"/>
      <c r="F15" s="50"/>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c r="DA15" s="51"/>
      <c r="DB15" s="51"/>
      <c r="DC15" s="51"/>
      <c r="DD15" s="51"/>
      <c r="DE15" s="51"/>
      <c r="DF15" s="51"/>
      <c r="DG15" s="51"/>
      <c r="DH15" s="51"/>
      <c r="DI15" s="51"/>
      <c r="DJ15" s="51"/>
      <c r="DK15" s="51"/>
      <c r="DL15" s="51"/>
      <c r="DM15" s="51"/>
      <c r="DN15" s="51"/>
      <c r="DO15" s="51"/>
      <c r="DP15" s="51"/>
      <c r="DQ15" s="51"/>
      <c r="DR15" s="51"/>
      <c r="DS15" s="51"/>
      <c r="DT15" s="51"/>
      <c r="DU15" s="51"/>
      <c r="DV15" s="51"/>
      <c r="DW15" s="51"/>
      <c r="DX15" s="51"/>
      <c r="DY15" s="51"/>
      <c r="DZ15" s="51"/>
      <c r="EA15" s="51"/>
      <c r="EB15" s="51"/>
      <c r="EC15" s="51"/>
      <c r="ED15" s="51"/>
      <c r="EE15" s="51"/>
      <c r="EF15" s="51"/>
      <c r="EG15" s="51"/>
      <c r="EH15" s="51"/>
      <c r="EI15" s="51"/>
      <c r="EJ15" s="51"/>
      <c r="EK15" s="51"/>
      <c r="EL15" s="51"/>
      <c r="EM15" s="51"/>
      <c r="EN15" s="51"/>
      <c r="EO15" s="51"/>
      <c r="EP15" s="51"/>
      <c r="EQ15" s="51"/>
      <c r="ER15" s="51"/>
      <c r="ES15" s="51"/>
      <c r="ET15" s="51"/>
      <c r="EU15" s="51"/>
      <c r="EV15" s="51"/>
      <c r="EW15" s="51"/>
      <c r="EX15" s="51"/>
      <c r="EY15" s="51"/>
      <c r="EZ15" s="51"/>
      <c r="FA15" s="51"/>
      <c r="FB15" s="51"/>
      <c r="FC15" s="51"/>
      <c r="FD15" s="51"/>
      <c r="FE15" s="51"/>
      <c r="FF15" s="51"/>
      <c r="FG15" s="51"/>
      <c r="FH15" s="51"/>
      <c r="FI15" s="51"/>
      <c r="FJ15" s="51"/>
      <c r="FK15" s="51"/>
      <c r="FL15" s="51"/>
      <c r="FM15" s="51"/>
      <c r="FN15" s="51"/>
      <c r="FO15" s="51"/>
      <c r="FP15" s="51"/>
      <c r="FQ15" s="51"/>
      <c r="FR15" s="51"/>
      <c r="FS15" s="51"/>
      <c r="FT15" s="51"/>
      <c r="FU15" s="51"/>
      <c r="FV15" s="51"/>
      <c r="FW15" s="51"/>
      <c r="FX15" s="51"/>
      <c r="FY15" s="51"/>
      <c r="FZ15" s="51"/>
      <c r="GA15" s="51"/>
      <c r="GB15" s="51"/>
    </row>
    <row r="16" spans="1:184" s="56" customFormat="1">
      <c r="A16" s="46"/>
      <c r="B16" s="52"/>
      <c r="C16" s="48"/>
      <c r="D16" s="49"/>
      <c r="E16" s="50"/>
      <c r="F16" s="50"/>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c r="BM16" s="51"/>
      <c r="BN16" s="51"/>
      <c r="BO16" s="51"/>
      <c r="BP16" s="51"/>
      <c r="BQ16" s="51"/>
      <c r="BR16" s="51"/>
      <c r="BS16" s="51"/>
      <c r="BT16" s="51"/>
      <c r="BU16" s="51"/>
      <c r="BV16" s="51"/>
      <c r="BW16" s="51"/>
      <c r="BX16" s="51"/>
      <c r="BY16" s="51"/>
      <c r="BZ16" s="51"/>
      <c r="CA16" s="51"/>
      <c r="CB16" s="51"/>
      <c r="CC16" s="51"/>
      <c r="CD16" s="51"/>
      <c r="CE16" s="51"/>
      <c r="CF16" s="51"/>
      <c r="CG16" s="51"/>
      <c r="CH16" s="51"/>
      <c r="CI16" s="51"/>
      <c r="CJ16" s="51"/>
      <c r="CK16" s="51"/>
      <c r="CL16" s="51"/>
      <c r="CM16" s="51"/>
      <c r="CN16" s="51"/>
      <c r="CO16" s="51"/>
      <c r="CP16" s="51"/>
      <c r="CQ16" s="51"/>
      <c r="CR16" s="51"/>
      <c r="CS16" s="51"/>
      <c r="CT16" s="51"/>
      <c r="CU16" s="51"/>
      <c r="CV16" s="51"/>
      <c r="CW16" s="51"/>
      <c r="CX16" s="51"/>
      <c r="CY16" s="51"/>
      <c r="CZ16" s="51"/>
      <c r="DA16" s="51"/>
      <c r="DB16" s="51"/>
      <c r="DC16" s="51"/>
      <c r="DD16" s="51"/>
      <c r="DE16" s="51"/>
      <c r="DF16" s="51"/>
      <c r="DG16" s="51"/>
      <c r="DH16" s="51"/>
      <c r="DI16" s="51"/>
      <c r="DJ16" s="51"/>
      <c r="DK16" s="51"/>
      <c r="DL16" s="51"/>
      <c r="DM16" s="51"/>
      <c r="DN16" s="51"/>
      <c r="DO16" s="51"/>
      <c r="DP16" s="51"/>
      <c r="DQ16" s="51"/>
      <c r="DR16" s="51"/>
      <c r="DS16" s="51"/>
      <c r="DT16" s="51"/>
      <c r="DU16" s="51"/>
      <c r="DV16" s="51"/>
      <c r="DW16" s="51"/>
      <c r="DX16" s="51"/>
      <c r="DY16" s="51"/>
      <c r="DZ16" s="51"/>
      <c r="EA16" s="51"/>
      <c r="EB16" s="51"/>
      <c r="EC16" s="51"/>
      <c r="ED16" s="51"/>
      <c r="EE16" s="51"/>
      <c r="EF16" s="51"/>
      <c r="EG16" s="51"/>
      <c r="EH16" s="51"/>
      <c r="EI16" s="51"/>
      <c r="EJ16" s="51"/>
      <c r="EK16" s="51"/>
      <c r="EL16" s="51"/>
      <c r="EM16" s="51"/>
      <c r="EN16" s="51"/>
      <c r="EO16" s="51"/>
      <c r="EP16" s="51"/>
      <c r="EQ16" s="51"/>
      <c r="ER16" s="51"/>
      <c r="ES16" s="51"/>
      <c r="ET16" s="51"/>
      <c r="EU16" s="51"/>
      <c r="EV16" s="51"/>
      <c r="EW16" s="51"/>
      <c r="EX16" s="51"/>
      <c r="EY16" s="51"/>
      <c r="EZ16" s="51"/>
      <c r="FA16" s="51"/>
      <c r="FB16" s="51"/>
      <c r="FC16" s="51"/>
      <c r="FD16" s="51"/>
      <c r="FE16" s="51"/>
      <c r="FF16" s="51"/>
      <c r="FG16" s="51"/>
      <c r="FH16" s="51"/>
      <c r="FI16" s="51"/>
      <c r="FJ16" s="51"/>
      <c r="FK16" s="51"/>
      <c r="FL16" s="51"/>
      <c r="FM16" s="51"/>
      <c r="FN16" s="51"/>
      <c r="FO16" s="51"/>
      <c r="FP16" s="51"/>
      <c r="FQ16" s="51"/>
      <c r="FR16" s="51"/>
      <c r="FS16" s="51"/>
      <c r="FT16" s="51"/>
      <c r="FU16" s="51"/>
      <c r="FV16" s="51"/>
      <c r="FW16" s="51"/>
      <c r="FX16" s="51"/>
      <c r="FY16" s="51"/>
      <c r="FZ16" s="51"/>
      <c r="GA16" s="51"/>
      <c r="GB16" s="51"/>
    </row>
    <row r="17" spans="1:184" s="56" customFormat="1">
      <c r="A17" s="46"/>
      <c r="B17" s="52"/>
      <c r="C17" s="48"/>
      <c r="D17" s="49"/>
      <c r="E17" s="50"/>
      <c r="F17" s="50"/>
      <c r="G17" s="51"/>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c r="CL17" s="51"/>
      <c r="CM17" s="51"/>
      <c r="CN17" s="51"/>
      <c r="CO17" s="51"/>
      <c r="CP17" s="51"/>
      <c r="CQ17" s="51"/>
      <c r="CR17" s="51"/>
      <c r="CS17" s="51"/>
      <c r="CT17" s="51"/>
      <c r="CU17" s="51"/>
      <c r="CV17" s="51"/>
      <c r="CW17" s="51"/>
      <c r="CX17" s="51"/>
      <c r="CY17" s="51"/>
      <c r="CZ17" s="51"/>
      <c r="DA17" s="51"/>
      <c r="DB17" s="51"/>
      <c r="DC17" s="51"/>
      <c r="DD17" s="51"/>
      <c r="DE17" s="51"/>
      <c r="DF17" s="51"/>
      <c r="DG17" s="51"/>
      <c r="DH17" s="51"/>
      <c r="DI17" s="51"/>
      <c r="DJ17" s="51"/>
      <c r="DK17" s="51"/>
      <c r="DL17" s="51"/>
      <c r="DM17" s="51"/>
      <c r="DN17" s="51"/>
      <c r="DO17" s="51"/>
      <c r="DP17" s="51"/>
      <c r="DQ17" s="51"/>
      <c r="DR17" s="51"/>
      <c r="DS17" s="51"/>
      <c r="DT17" s="51"/>
      <c r="DU17" s="51"/>
      <c r="DV17" s="51"/>
      <c r="DW17" s="51"/>
      <c r="DX17" s="51"/>
      <c r="DY17" s="51"/>
      <c r="DZ17" s="51"/>
      <c r="EA17" s="51"/>
      <c r="EB17" s="51"/>
      <c r="EC17" s="51"/>
      <c r="ED17" s="51"/>
      <c r="EE17" s="51"/>
      <c r="EF17" s="51"/>
      <c r="EG17" s="51"/>
      <c r="EH17" s="51"/>
      <c r="EI17" s="51"/>
      <c r="EJ17" s="51"/>
      <c r="EK17" s="51"/>
      <c r="EL17" s="51"/>
      <c r="EM17" s="51"/>
      <c r="EN17" s="51"/>
      <c r="EO17" s="51"/>
      <c r="EP17" s="51"/>
      <c r="EQ17" s="51"/>
      <c r="ER17" s="51"/>
      <c r="ES17" s="51"/>
      <c r="ET17" s="51"/>
      <c r="EU17" s="51"/>
      <c r="EV17" s="51"/>
      <c r="EW17" s="51"/>
      <c r="EX17" s="51"/>
      <c r="EY17" s="51"/>
      <c r="EZ17" s="51"/>
      <c r="FA17" s="51"/>
      <c r="FB17" s="51"/>
      <c r="FC17" s="51"/>
      <c r="FD17" s="51"/>
      <c r="FE17" s="51"/>
      <c r="FF17" s="51"/>
      <c r="FG17" s="51"/>
      <c r="FH17" s="51"/>
      <c r="FI17" s="51"/>
      <c r="FJ17" s="51"/>
      <c r="FK17" s="51"/>
      <c r="FL17" s="51"/>
      <c r="FM17" s="51"/>
      <c r="FN17" s="51"/>
      <c r="FO17" s="51"/>
      <c r="FP17" s="51"/>
      <c r="FQ17" s="51"/>
      <c r="FR17" s="51"/>
      <c r="FS17" s="51"/>
      <c r="FT17" s="51"/>
      <c r="FU17" s="51"/>
      <c r="FV17" s="51"/>
      <c r="FW17" s="51"/>
      <c r="FX17" s="51"/>
      <c r="FY17" s="51"/>
      <c r="FZ17" s="51"/>
      <c r="GA17" s="51"/>
      <c r="GB17" s="51"/>
    </row>
    <row r="18" spans="1:184" s="56" customFormat="1">
      <c r="A18" s="46"/>
      <c r="B18" s="52"/>
      <c r="C18" s="57"/>
      <c r="D18" s="49"/>
      <c r="E18" s="50"/>
      <c r="F18" s="50"/>
      <c r="G18" s="51"/>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1"/>
      <c r="CH18" s="51"/>
      <c r="CI18" s="51"/>
      <c r="CJ18" s="51"/>
      <c r="CK18" s="51"/>
      <c r="CL18" s="51"/>
      <c r="CM18" s="51"/>
      <c r="CN18" s="51"/>
      <c r="CO18" s="51"/>
      <c r="CP18" s="51"/>
      <c r="CQ18" s="51"/>
      <c r="CR18" s="51"/>
      <c r="CS18" s="51"/>
      <c r="CT18" s="51"/>
      <c r="CU18" s="51"/>
      <c r="CV18" s="51"/>
      <c r="CW18" s="51"/>
      <c r="CX18" s="51"/>
      <c r="CY18" s="51"/>
      <c r="CZ18" s="51"/>
      <c r="DA18" s="51"/>
      <c r="DB18" s="51"/>
      <c r="DC18" s="51"/>
      <c r="DD18" s="51"/>
      <c r="DE18" s="51"/>
      <c r="DF18" s="51"/>
      <c r="DG18" s="51"/>
      <c r="DH18" s="51"/>
      <c r="DI18" s="51"/>
      <c r="DJ18" s="51"/>
      <c r="DK18" s="51"/>
      <c r="DL18" s="51"/>
      <c r="DM18" s="51"/>
      <c r="DN18" s="51"/>
      <c r="DO18" s="51"/>
      <c r="DP18" s="51"/>
      <c r="DQ18" s="51"/>
      <c r="DR18" s="51"/>
      <c r="DS18" s="51"/>
      <c r="DT18" s="51"/>
      <c r="DU18" s="51"/>
      <c r="DV18" s="51"/>
      <c r="DW18" s="51"/>
      <c r="DX18" s="51"/>
      <c r="DY18" s="51"/>
      <c r="DZ18" s="51"/>
      <c r="EA18" s="51"/>
      <c r="EB18" s="51"/>
      <c r="EC18" s="51"/>
      <c r="ED18" s="51"/>
      <c r="EE18" s="51"/>
      <c r="EF18" s="51"/>
      <c r="EG18" s="51"/>
      <c r="EH18" s="51"/>
      <c r="EI18" s="51"/>
      <c r="EJ18" s="51"/>
      <c r="EK18" s="51"/>
      <c r="EL18" s="51"/>
      <c r="EM18" s="51"/>
      <c r="EN18" s="51"/>
      <c r="EO18" s="51"/>
      <c r="EP18" s="51"/>
      <c r="EQ18" s="51"/>
      <c r="ER18" s="51"/>
      <c r="ES18" s="51"/>
      <c r="ET18" s="51"/>
      <c r="EU18" s="51"/>
      <c r="EV18" s="51"/>
      <c r="EW18" s="51"/>
      <c r="EX18" s="51"/>
      <c r="EY18" s="51"/>
      <c r="EZ18" s="51"/>
      <c r="FA18" s="51"/>
      <c r="FB18" s="51"/>
      <c r="FC18" s="51"/>
      <c r="FD18" s="51"/>
      <c r="FE18" s="51"/>
      <c r="FF18" s="51"/>
      <c r="FG18" s="51"/>
      <c r="FH18" s="51"/>
      <c r="FI18" s="51"/>
      <c r="FJ18" s="51"/>
      <c r="FK18" s="51"/>
      <c r="FL18" s="51"/>
      <c r="FM18" s="51"/>
      <c r="FN18" s="51"/>
      <c r="FO18" s="51"/>
      <c r="FP18" s="51"/>
      <c r="FQ18" s="51"/>
      <c r="FR18" s="51"/>
      <c r="FS18" s="51"/>
      <c r="FT18" s="51"/>
      <c r="FU18" s="51"/>
      <c r="FV18" s="51"/>
      <c r="FW18" s="51"/>
      <c r="FX18" s="51"/>
      <c r="FY18" s="51"/>
      <c r="FZ18" s="51"/>
      <c r="GA18" s="51"/>
      <c r="GB18" s="51"/>
    </row>
    <row r="19" spans="1:184" s="56" customFormat="1">
      <c r="A19" s="46"/>
      <c r="B19" s="52"/>
      <c r="C19" s="57"/>
      <c r="D19" s="49"/>
      <c r="E19" s="50"/>
      <c r="F19" s="50"/>
      <c r="G19" s="51"/>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1"/>
      <c r="CH19" s="51"/>
      <c r="CI19" s="51"/>
      <c r="CJ19" s="51"/>
      <c r="CK19" s="51"/>
      <c r="CL19" s="51"/>
      <c r="CM19" s="51"/>
      <c r="CN19" s="51"/>
      <c r="CO19" s="51"/>
      <c r="CP19" s="51"/>
      <c r="CQ19" s="51"/>
      <c r="CR19" s="51"/>
      <c r="CS19" s="51"/>
      <c r="CT19" s="51"/>
      <c r="CU19" s="51"/>
      <c r="CV19" s="51"/>
      <c r="CW19" s="51"/>
      <c r="CX19" s="51"/>
      <c r="CY19" s="51"/>
      <c r="CZ19" s="51"/>
      <c r="DA19" s="51"/>
      <c r="DB19" s="51"/>
      <c r="DC19" s="51"/>
      <c r="DD19" s="51"/>
      <c r="DE19" s="51"/>
      <c r="DF19" s="51"/>
      <c r="DG19" s="51"/>
      <c r="DH19" s="51"/>
      <c r="DI19" s="51"/>
      <c r="DJ19" s="51"/>
      <c r="DK19" s="51"/>
      <c r="DL19" s="51"/>
      <c r="DM19" s="51"/>
      <c r="DN19" s="51"/>
      <c r="DO19" s="51"/>
      <c r="DP19" s="51"/>
      <c r="DQ19" s="51"/>
      <c r="DR19" s="51"/>
      <c r="DS19" s="51"/>
      <c r="DT19" s="51"/>
      <c r="DU19" s="51"/>
      <c r="DV19" s="51"/>
      <c r="DW19" s="51"/>
      <c r="DX19" s="51"/>
      <c r="DY19" s="51"/>
      <c r="DZ19" s="51"/>
      <c r="EA19" s="51"/>
      <c r="EB19" s="51"/>
      <c r="EC19" s="51"/>
      <c r="ED19" s="51"/>
      <c r="EE19" s="51"/>
      <c r="EF19" s="51"/>
      <c r="EG19" s="51"/>
      <c r="EH19" s="51"/>
      <c r="EI19" s="51"/>
      <c r="EJ19" s="51"/>
      <c r="EK19" s="51"/>
      <c r="EL19" s="51"/>
      <c r="EM19" s="51"/>
      <c r="EN19" s="51"/>
      <c r="EO19" s="51"/>
      <c r="EP19" s="51"/>
      <c r="EQ19" s="51"/>
      <c r="ER19" s="51"/>
      <c r="ES19" s="51"/>
      <c r="ET19" s="51"/>
      <c r="EU19" s="51"/>
      <c r="EV19" s="51"/>
      <c r="EW19" s="51"/>
      <c r="EX19" s="51"/>
      <c r="EY19" s="51"/>
      <c r="EZ19" s="51"/>
      <c r="FA19" s="51"/>
      <c r="FB19" s="51"/>
      <c r="FC19" s="51"/>
      <c r="FD19" s="51"/>
      <c r="FE19" s="51"/>
      <c r="FF19" s="51"/>
      <c r="FG19" s="51"/>
      <c r="FH19" s="51"/>
      <c r="FI19" s="51"/>
      <c r="FJ19" s="51"/>
      <c r="FK19" s="51"/>
      <c r="FL19" s="51"/>
      <c r="FM19" s="51"/>
      <c r="FN19" s="51"/>
      <c r="FO19" s="51"/>
      <c r="FP19" s="51"/>
      <c r="FQ19" s="51"/>
      <c r="FR19" s="51"/>
      <c r="FS19" s="51"/>
      <c r="FT19" s="51"/>
      <c r="FU19" s="51"/>
      <c r="FV19" s="51"/>
      <c r="FW19" s="51"/>
      <c r="FX19" s="51"/>
      <c r="FY19" s="51"/>
      <c r="FZ19" s="51"/>
      <c r="GA19" s="51"/>
      <c r="GB19" s="51"/>
    </row>
    <row r="20" spans="1:184">
      <c r="B20" s="53" t="s">
        <v>131</v>
      </c>
      <c r="C20" s="58" t="s">
        <v>16</v>
      </c>
    </row>
    <row r="21" spans="1:184">
      <c r="B21" s="53"/>
      <c r="C21" s="58" t="s">
        <v>71</v>
      </c>
    </row>
    <row r="22" spans="1:184">
      <c r="B22" s="47"/>
      <c r="C22" s="58"/>
    </row>
    <row r="23" spans="1:184">
      <c r="B23" s="47"/>
    </row>
    <row r="24" spans="1:184">
      <c r="B24" s="47" t="s">
        <v>27</v>
      </c>
    </row>
    <row r="25" spans="1:184">
      <c r="B25" s="47"/>
    </row>
    <row r="26" spans="1:184">
      <c r="B26" s="47"/>
    </row>
    <row r="27" spans="1:184">
      <c r="A27" s="59" t="s">
        <v>4</v>
      </c>
      <c r="B27" s="60" t="s">
        <v>21</v>
      </c>
      <c r="E27" s="61"/>
      <c r="F27" s="62">
        <f>+F78</f>
        <v>0</v>
      </c>
    </row>
    <row r="28" spans="1:184">
      <c r="A28" s="59" t="s">
        <v>10</v>
      </c>
      <c r="B28" s="63" t="s">
        <v>52</v>
      </c>
      <c r="E28" s="61"/>
      <c r="F28" s="62">
        <f>+F117</f>
        <v>0</v>
      </c>
    </row>
    <row r="29" spans="1:184">
      <c r="A29" s="59" t="s">
        <v>11</v>
      </c>
      <c r="B29" s="60" t="s">
        <v>57</v>
      </c>
      <c r="E29" s="61"/>
      <c r="F29" s="62">
        <f>+F142</f>
        <v>0</v>
      </c>
    </row>
    <row r="30" spans="1:184">
      <c r="A30" s="59" t="s">
        <v>12</v>
      </c>
      <c r="B30" s="63" t="s">
        <v>23</v>
      </c>
      <c r="F30" s="62">
        <f>+F175</f>
        <v>0</v>
      </c>
    </row>
    <row r="31" spans="1:184">
      <c r="A31" s="59" t="s">
        <v>19</v>
      </c>
      <c r="B31" s="63" t="s">
        <v>342</v>
      </c>
      <c r="E31" s="61"/>
      <c r="F31" s="62">
        <f>+F190</f>
        <v>0</v>
      </c>
    </row>
    <row r="32" spans="1:184">
      <c r="A32" s="59" t="s">
        <v>26</v>
      </c>
      <c r="B32" s="63" t="s">
        <v>47</v>
      </c>
      <c r="E32" s="61"/>
      <c r="F32" s="62">
        <f>+F210</f>
        <v>0</v>
      </c>
    </row>
    <row r="33" spans="1:6">
      <c r="A33" s="59" t="s">
        <v>61</v>
      </c>
      <c r="B33" s="60" t="s">
        <v>15</v>
      </c>
      <c r="E33" s="61"/>
      <c r="F33" s="62">
        <f>+F227</f>
        <v>0</v>
      </c>
    </row>
    <row r="34" spans="1:6">
      <c r="A34" s="59" t="s">
        <v>62</v>
      </c>
      <c r="B34" s="60" t="s">
        <v>319</v>
      </c>
      <c r="E34" s="61"/>
      <c r="F34" s="62">
        <f>+F240</f>
        <v>0</v>
      </c>
    </row>
    <row r="35" spans="1:6">
      <c r="A35" s="59"/>
      <c r="B35" s="60"/>
      <c r="E35" s="61"/>
      <c r="F35" s="62"/>
    </row>
    <row r="36" spans="1:6" s="65" customFormat="1">
      <c r="A36" s="46"/>
      <c r="B36" s="60" t="s">
        <v>1</v>
      </c>
      <c r="C36" s="57"/>
      <c r="D36" s="49"/>
      <c r="E36" s="50"/>
      <c r="F36" s="64">
        <f>SUM(F27:F35)</f>
        <v>0</v>
      </c>
    </row>
    <row r="37" spans="1:6" s="65" customFormat="1">
      <c r="A37" s="46"/>
      <c r="B37" s="52"/>
      <c r="C37" s="57"/>
      <c r="D37" s="49"/>
      <c r="E37" s="50"/>
      <c r="F37" s="62"/>
    </row>
    <row r="38" spans="1:6" s="65" customFormat="1">
      <c r="A38" s="46"/>
      <c r="B38" s="66"/>
      <c r="C38" s="57"/>
      <c r="D38" s="49"/>
      <c r="E38" s="61"/>
      <c r="F38" s="62"/>
    </row>
    <row r="39" spans="1:6" s="65" customFormat="1" ht="13.5" thickBot="1">
      <c r="A39" s="46"/>
      <c r="B39" s="63"/>
      <c r="C39" s="57"/>
      <c r="D39" s="49"/>
      <c r="E39" s="61"/>
      <c r="F39" s="62"/>
    </row>
    <row r="40" spans="1:6" s="65" customFormat="1" ht="13.5" thickBot="1">
      <c r="A40" s="46"/>
      <c r="B40" s="67" t="s">
        <v>727</v>
      </c>
      <c r="C40" s="68"/>
      <c r="D40" s="69"/>
      <c r="E40" s="70"/>
      <c r="F40" s="71">
        <f>F36</f>
        <v>0</v>
      </c>
    </row>
    <row r="41" spans="1:6" s="65" customFormat="1">
      <c r="A41" s="46"/>
      <c r="B41" s="72"/>
      <c r="C41" s="72"/>
      <c r="D41" s="72"/>
      <c r="E41" s="72"/>
      <c r="F41" s="72"/>
    </row>
    <row r="42" spans="1:6" s="65" customFormat="1">
      <c r="A42" s="46"/>
      <c r="B42" s="72"/>
      <c r="C42" s="72"/>
      <c r="D42" s="72"/>
      <c r="E42" s="72"/>
      <c r="F42" s="72"/>
    </row>
    <row r="43" spans="1:6" s="65" customFormat="1">
      <c r="A43" s="46"/>
      <c r="B43" s="72"/>
      <c r="C43" s="72"/>
      <c r="D43" s="72"/>
      <c r="E43" s="72"/>
      <c r="F43" s="72"/>
    </row>
    <row r="44" spans="1:6" s="65" customFormat="1">
      <c r="A44" s="46"/>
      <c r="B44" s="72"/>
      <c r="C44" s="72"/>
      <c r="D44" s="72"/>
      <c r="E44" s="72"/>
      <c r="F44" s="72"/>
    </row>
    <row r="45" spans="1:6" s="65" customFormat="1">
      <c r="A45" s="46"/>
      <c r="B45" s="72"/>
      <c r="C45" s="72"/>
      <c r="D45" s="72"/>
      <c r="E45" s="72"/>
      <c r="F45" s="72"/>
    </row>
    <row r="46" spans="1:6" s="65" customFormat="1">
      <c r="A46" s="46"/>
      <c r="B46" s="55" t="s">
        <v>720</v>
      </c>
      <c r="C46" s="72"/>
      <c r="D46" s="72"/>
      <c r="E46" s="72"/>
      <c r="F46" s="72"/>
    </row>
    <row r="47" spans="1:6" s="65" customFormat="1">
      <c r="A47" s="46"/>
      <c r="B47" s="72"/>
      <c r="C47" s="72"/>
      <c r="D47" s="72"/>
      <c r="E47" s="72"/>
      <c r="F47" s="72"/>
    </row>
    <row r="48" spans="1:6" s="72" customFormat="1">
      <c r="A48" s="73"/>
      <c r="B48" s="262" t="s">
        <v>33</v>
      </c>
      <c r="C48" s="262"/>
      <c r="D48" s="262"/>
      <c r="E48" s="262"/>
      <c r="F48" s="262"/>
    </row>
    <row r="49" spans="1:6" s="72" customFormat="1" ht="51.95" customHeight="1">
      <c r="A49" s="74" t="s">
        <v>22</v>
      </c>
      <c r="B49" s="261" t="s">
        <v>209</v>
      </c>
      <c r="C49" s="261"/>
      <c r="D49" s="261"/>
      <c r="E49" s="261"/>
      <c r="F49" s="261"/>
    </row>
    <row r="50" spans="1:6" s="72" customFormat="1" ht="26.1" customHeight="1">
      <c r="A50" s="74" t="s">
        <v>22</v>
      </c>
      <c r="B50" s="261" t="s">
        <v>48</v>
      </c>
      <c r="C50" s="261"/>
      <c r="D50" s="261"/>
      <c r="E50" s="261"/>
      <c r="F50" s="261"/>
    </row>
    <row r="51" spans="1:6" s="72" customFormat="1" ht="39" customHeight="1">
      <c r="A51" s="74" t="s">
        <v>22</v>
      </c>
      <c r="B51" s="261" t="s">
        <v>41</v>
      </c>
      <c r="C51" s="261"/>
      <c r="D51" s="261"/>
      <c r="E51" s="261"/>
      <c r="F51" s="261"/>
    </row>
    <row r="52" spans="1:6" s="72" customFormat="1" ht="26.1" customHeight="1">
      <c r="A52" s="74" t="s">
        <v>22</v>
      </c>
      <c r="B52" s="261" t="s">
        <v>42</v>
      </c>
      <c r="C52" s="261"/>
      <c r="D52" s="261"/>
      <c r="E52" s="261"/>
      <c r="F52" s="261"/>
    </row>
    <row r="53" spans="1:6" s="72" customFormat="1" ht="26.1" customHeight="1">
      <c r="A53" s="74" t="s">
        <v>22</v>
      </c>
      <c r="B53" s="261" t="s">
        <v>35</v>
      </c>
      <c r="C53" s="261"/>
      <c r="D53" s="261"/>
      <c r="E53" s="261"/>
      <c r="F53" s="261"/>
    </row>
    <row r="54" spans="1:6" s="72" customFormat="1" ht="26.1" customHeight="1">
      <c r="A54" s="74" t="s">
        <v>22</v>
      </c>
      <c r="B54" s="261" t="s">
        <v>44</v>
      </c>
      <c r="C54" s="261"/>
      <c r="D54" s="261"/>
      <c r="E54" s="261"/>
      <c r="F54" s="261"/>
    </row>
    <row r="55" spans="1:6" s="72" customFormat="1" ht="39" customHeight="1">
      <c r="A55" s="74" t="s">
        <v>22</v>
      </c>
      <c r="B55" s="261" t="s">
        <v>49</v>
      </c>
      <c r="C55" s="261"/>
      <c r="D55" s="261"/>
      <c r="E55" s="261"/>
      <c r="F55" s="261"/>
    </row>
    <row r="56" spans="1:6" s="72" customFormat="1" ht="12.95" customHeight="1">
      <c r="A56" s="74" t="s">
        <v>22</v>
      </c>
      <c r="B56" s="261" t="s">
        <v>50</v>
      </c>
      <c r="C56" s="261"/>
      <c r="D56" s="261"/>
      <c r="E56" s="261"/>
      <c r="F56" s="261"/>
    </row>
    <row r="57" spans="1:6" s="72" customFormat="1" ht="12.95" customHeight="1">
      <c r="A57" s="74" t="s">
        <v>22</v>
      </c>
      <c r="B57" s="261" t="s">
        <v>51</v>
      </c>
      <c r="C57" s="261"/>
      <c r="D57" s="261"/>
      <c r="E57" s="261"/>
      <c r="F57" s="261"/>
    </row>
    <row r="58" spans="1:6" s="72" customFormat="1" ht="12.95" customHeight="1">
      <c r="A58" s="74" t="s">
        <v>22</v>
      </c>
      <c r="B58" s="261" t="s">
        <v>40</v>
      </c>
      <c r="C58" s="261"/>
      <c r="D58" s="261"/>
      <c r="E58" s="261"/>
      <c r="F58" s="261"/>
    </row>
    <row r="59" spans="1:6" s="72" customFormat="1" ht="12.95" customHeight="1">
      <c r="A59" s="74" t="s">
        <v>22</v>
      </c>
      <c r="B59" s="261" t="s">
        <v>39</v>
      </c>
      <c r="C59" s="261"/>
      <c r="D59" s="261"/>
      <c r="E59" s="261"/>
      <c r="F59" s="261"/>
    </row>
    <row r="60" spans="1:6" s="72" customFormat="1" ht="12.95" customHeight="1">
      <c r="A60" s="74" t="s">
        <v>22</v>
      </c>
      <c r="B60" s="261" t="s">
        <v>210</v>
      </c>
      <c r="C60" s="261"/>
      <c r="D60" s="261"/>
      <c r="E60" s="261"/>
      <c r="F60" s="261"/>
    </row>
    <row r="61" spans="1:6" s="72" customFormat="1" ht="26.1" customHeight="1">
      <c r="A61" s="74" t="s">
        <v>22</v>
      </c>
      <c r="B61" s="261" t="s">
        <v>66</v>
      </c>
      <c r="C61" s="261"/>
      <c r="D61" s="261"/>
      <c r="E61" s="261"/>
      <c r="F61" s="261"/>
    </row>
    <row r="62" spans="1:6" s="72" customFormat="1" ht="26.1" customHeight="1">
      <c r="A62" s="74" t="s">
        <v>22</v>
      </c>
      <c r="B62" s="261" t="s">
        <v>45</v>
      </c>
      <c r="C62" s="261"/>
      <c r="D62" s="261"/>
      <c r="E62" s="261"/>
      <c r="F62" s="261"/>
    </row>
    <row r="63" spans="1:6" s="72" customFormat="1" ht="12.95" customHeight="1">
      <c r="A63" s="74" t="s">
        <v>22</v>
      </c>
      <c r="B63" s="261" t="s">
        <v>43</v>
      </c>
      <c r="C63" s="261"/>
      <c r="D63" s="261"/>
      <c r="E63" s="261"/>
      <c r="F63" s="261"/>
    </row>
    <row r="64" spans="1:6" s="72" customFormat="1" ht="12.95" customHeight="1">
      <c r="A64" s="74" t="s">
        <v>22</v>
      </c>
      <c r="B64" s="261" t="s">
        <v>34</v>
      </c>
      <c r="C64" s="261"/>
      <c r="D64" s="261"/>
      <c r="E64" s="261"/>
      <c r="F64" s="261"/>
    </row>
    <row r="65" spans="1:184" s="65" customFormat="1">
      <c r="A65" s="46"/>
      <c r="B65" s="72"/>
      <c r="C65" s="72"/>
      <c r="D65" s="72"/>
      <c r="E65" s="72"/>
      <c r="F65" s="72"/>
    </row>
    <row r="66" spans="1:184" s="72" customFormat="1">
      <c r="A66" s="75" t="s">
        <v>18</v>
      </c>
      <c r="B66" s="76" t="s">
        <v>5</v>
      </c>
      <c r="C66" s="77" t="s">
        <v>0</v>
      </c>
      <c r="D66" s="78" t="s">
        <v>6</v>
      </c>
      <c r="E66" s="79" t="s">
        <v>7</v>
      </c>
      <c r="F66" s="79" t="s">
        <v>17</v>
      </c>
    </row>
    <row r="67" spans="1:184">
      <c r="G67" s="80"/>
      <c r="H67" s="80"/>
      <c r="I67" s="80"/>
      <c r="J67" s="80"/>
      <c r="K67" s="80"/>
      <c r="L67" s="80"/>
      <c r="M67" s="80"/>
      <c r="N67" s="80"/>
      <c r="O67" s="80"/>
      <c r="P67" s="80"/>
      <c r="Q67" s="80"/>
      <c r="R67" s="80"/>
      <c r="S67" s="80"/>
      <c r="T67" s="80"/>
      <c r="U67" s="80"/>
      <c r="V67" s="80"/>
      <c r="W67" s="80"/>
      <c r="X67" s="80"/>
      <c r="Y67" s="80"/>
      <c r="Z67" s="80"/>
      <c r="AA67" s="80"/>
      <c r="AB67" s="80"/>
      <c r="AC67" s="80"/>
      <c r="AD67" s="80"/>
      <c r="AE67" s="80"/>
      <c r="AF67" s="80"/>
      <c r="AG67" s="80"/>
      <c r="AH67" s="80"/>
      <c r="AI67" s="80"/>
      <c r="AJ67" s="80"/>
      <c r="AK67" s="80"/>
      <c r="AL67" s="80"/>
      <c r="AM67" s="80"/>
      <c r="AN67" s="80"/>
      <c r="AO67" s="80"/>
      <c r="AP67" s="80"/>
      <c r="AQ67" s="80"/>
      <c r="AR67" s="80"/>
      <c r="AS67" s="80"/>
      <c r="AT67" s="80"/>
      <c r="AU67" s="80"/>
      <c r="AV67" s="80"/>
      <c r="AW67" s="80"/>
      <c r="AX67" s="80"/>
      <c r="AY67" s="80"/>
      <c r="AZ67" s="80"/>
      <c r="BA67" s="80"/>
      <c r="BB67" s="80"/>
      <c r="BC67" s="80"/>
      <c r="BD67" s="80"/>
      <c r="BE67" s="80"/>
      <c r="BF67" s="80"/>
      <c r="BG67" s="80"/>
      <c r="BH67" s="80"/>
      <c r="BI67" s="80"/>
      <c r="BJ67" s="80"/>
      <c r="BK67" s="80"/>
      <c r="BL67" s="80"/>
      <c r="BM67" s="80"/>
      <c r="BN67" s="80"/>
      <c r="BO67" s="80"/>
      <c r="BP67" s="80"/>
      <c r="BQ67" s="80"/>
      <c r="BR67" s="80"/>
      <c r="BS67" s="80"/>
      <c r="BT67" s="80"/>
      <c r="BU67" s="80"/>
      <c r="BV67" s="80"/>
      <c r="BW67" s="80"/>
      <c r="BX67" s="80"/>
      <c r="BY67" s="80"/>
      <c r="BZ67" s="80"/>
      <c r="CA67" s="80"/>
      <c r="CB67" s="80"/>
      <c r="CC67" s="80"/>
      <c r="CD67" s="80"/>
      <c r="CE67" s="80"/>
      <c r="CF67" s="80"/>
      <c r="CG67" s="80"/>
      <c r="CH67" s="80"/>
      <c r="CI67" s="80"/>
      <c r="CJ67" s="80"/>
      <c r="CK67" s="80"/>
      <c r="CL67" s="80"/>
      <c r="CM67" s="80"/>
      <c r="CN67" s="80"/>
      <c r="CO67" s="80"/>
      <c r="CP67" s="80"/>
      <c r="CQ67" s="80"/>
      <c r="CR67" s="80"/>
      <c r="CS67" s="80"/>
      <c r="CT67" s="80"/>
      <c r="CU67" s="80"/>
      <c r="CV67" s="80"/>
      <c r="CW67" s="80"/>
      <c r="CX67" s="80"/>
      <c r="CY67" s="80"/>
      <c r="CZ67" s="80"/>
      <c r="DA67" s="80"/>
      <c r="DB67" s="80"/>
      <c r="DC67" s="80"/>
      <c r="DD67" s="80"/>
      <c r="DE67" s="80"/>
      <c r="DF67" s="80"/>
      <c r="DG67" s="80"/>
      <c r="DH67" s="80"/>
      <c r="DI67" s="80"/>
      <c r="DJ67" s="80"/>
      <c r="DK67" s="80"/>
      <c r="DL67" s="80"/>
      <c r="DM67" s="80"/>
      <c r="DN67" s="80"/>
      <c r="DO67" s="80"/>
      <c r="DP67" s="80"/>
      <c r="DQ67" s="80"/>
      <c r="DR67" s="80"/>
      <c r="DS67" s="80"/>
      <c r="DT67" s="80"/>
      <c r="DU67" s="80"/>
      <c r="DV67" s="80"/>
      <c r="DW67" s="80"/>
      <c r="DX67" s="80"/>
      <c r="DY67" s="80"/>
      <c r="DZ67" s="80"/>
      <c r="EA67" s="80"/>
      <c r="EB67" s="80"/>
      <c r="EC67" s="80"/>
      <c r="ED67" s="80"/>
      <c r="EE67" s="80"/>
      <c r="EF67" s="80"/>
      <c r="EG67" s="80"/>
      <c r="EH67" s="80"/>
      <c r="EI67" s="80"/>
      <c r="EJ67" s="80"/>
      <c r="EK67" s="80"/>
      <c r="EL67" s="80"/>
      <c r="EM67" s="80"/>
      <c r="EN67" s="80"/>
      <c r="EO67" s="80"/>
      <c r="EP67" s="80"/>
      <c r="EQ67" s="80"/>
      <c r="ER67" s="80"/>
      <c r="ES67" s="80"/>
      <c r="ET67" s="80"/>
      <c r="EU67" s="80"/>
      <c r="EV67" s="80"/>
      <c r="EW67" s="80"/>
      <c r="EX67" s="80"/>
      <c r="EY67" s="80"/>
      <c r="EZ67" s="80"/>
      <c r="FA67" s="80"/>
      <c r="FB67" s="80"/>
      <c r="FC67" s="80"/>
      <c r="FD67" s="80"/>
      <c r="FE67" s="80"/>
      <c r="FF67" s="80"/>
      <c r="FG67" s="80"/>
      <c r="FH67" s="80"/>
      <c r="FI67" s="80"/>
      <c r="FJ67" s="80"/>
      <c r="FK67" s="80"/>
      <c r="FL67" s="80"/>
      <c r="FM67" s="80"/>
      <c r="FN67" s="80"/>
      <c r="FO67" s="80"/>
      <c r="FP67" s="80"/>
      <c r="FQ67" s="80"/>
      <c r="FR67" s="80"/>
      <c r="FS67" s="80"/>
      <c r="FT67" s="80"/>
      <c r="FU67" s="80"/>
      <c r="FV67" s="80"/>
      <c r="FW67" s="80"/>
      <c r="FX67" s="80"/>
      <c r="FY67" s="80"/>
      <c r="FZ67" s="80"/>
      <c r="GA67" s="80"/>
      <c r="GB67" s="80"/>
    </row>
    <row r="68" spans="1:184" s="72" customFormat="1">
      <c r="A68" s="59" t="s">
        <v>4</v>
      </c>
      <c r="B68" s="60" t="s">
        <v>21</v>
      </c>
      <c r="C68" s="81"/>
      <c r="D68" s="82"/>
      <c r="E68" s="83"/>
      <c r="F68" s="83"/>
    </row>
    <row r="69" spans="1:184" s="72" customFormat="1">
      <c r="A69" s="59"/>
      <c r="B69" s="52"/>
      <c r="C69" s="81"/>
      <c r="D69" s="82"/>
      <c r="E69" s="83"/>
      <c r="F69" s="83"/>
    </row>
    <row r="70" spans="1:184" s="72" customFormat="1" ht="140.25">
      <c r="A70" s="59">
        <v>1</v>
      </c>
      <c r="B70" s="84" t="s">
        <v>98</v>
      </c>
      <c r="C70" s="81" t="s">
        <v>2</v>
      </c>
      <c r="D70" s="82">
        <v>1</v>
      </c>
      <c r="E70" s="104"/>
      <c r="F70" s="85">
        <f>+E70*D70</f>
        <v>0</v>
      </c>
    </row>
    <row r="71" spans="1:184" s="72" customFormat="1">
      <c r="A71" s="59"/>
      <c r="B71" s="52"/>
      <c r="C71" s="81"/>
      <c r="D71" s="82"/>
      <c r="E71" s="83"/>
      <c r="F71" s="83"/>
    </row>
    <row r="72" spans="1:184" s="72" customFormat="1" ht="38.25">
      <c r="A72" s="59">
        <v>2</v>
      </c>
      <c r="B72" s="84" t="s">
        <v>101</v>
      </c>
      <c r="C72" s="81" t="s">
        <v>2</v>
      </c>
      <c r="D72" s="82">
        <v>1</v>
      </c>
      <c r="E72" s="104"/>
      <c r="F72" s="85">
        <f>+E72*D72</f>
        <v>0</v>
      </c>
    </row>
    <row r="73" spans="1:184" s="72" customFormat="1">
      <c r="A73" s="59"/>
      <c r="B73" s="52"/>
      <c r="C73" s="81"/>
      <c r="D73" s="82"/>
      <c r="E73" s="83"/>
      <c r="F73" s="83"/>
    </row>
    <row r="74" spans="1:184" s="72" customFormat="1" ht="38.25">
      <c r="A74" s="59">
        <v>3</v>
      </c>
      <c r="B74" s="84" t="s">
        <v>100</v>
      </c>
      <c r="C74" s="81" t="s">
        <v>2</v>
      </c>
      <c r="D74" s="82">
        <v>1</v>
      </c>
      <c r="E74" s="104"/>
      <c r="F74" s="85">
        <f>+E74*D74</f>
        <v>0</v>
      </c>
    </row>
    <row r="75" spans="1:184" s="72" customFormat="1">
      <c r="A75" s="59"/>
      <c r="B75" s="52"/>
      <c r="C75" s="81"/>
      <c r="D75" s="82"/>
      <c r="E75" s="85"/>
      <c r="F75" s="85"/>
    </row>
    <row r="76" spans="1:184" s="72" customFormat="1" ht="25.5">
      <c r="A76" s="59">
        <v>4</v>
      </c>
      <c r="B76" s="52" t="s">
        <v>72</v>
      </c>
      <c r="C76" s="81" t="s">
        <v>2</v>
      </c>
      <c r="D76" s="82">
        <v>2</v>
      </c>
      <c r="E76" s="104"/>
      <c r="F76" s="85">
        <f>+E76*D76</f>
        <v>0</v>
      </c>
    </row>
    <row r="77" spans="1:184" s="72" customFormat="1">
      <c r="A77" s="59"/>
      <c r="B77" s="52"/>
      <c r="C77" s="81"/>
      <c r="D77" s="82"/>
      <c r="E77" s="83"/>
      <c r="F77" s="85"/>
    </row>
    <row r="78" spans="1:184" s="90" customFormat="1">
      <c r="A78" s="59" t="s">
        <v>4</v>
      </c>
      <c r="B78" s="60" t="s">
        <v>29</v>
      </c>
      <c r="C78" s="86"/>
      <c r="D78" s="87"/>
      <c r="E78" s="88"/>
      <c r="F78" s="89">
        <f>SUM(F68:F77)</f>
        <v>0</v>
      </c>
    </row>
    <row r="79" spans="1:184" s="90" customFormat="1">
      <c r="A79" s="59"/>
      <c r="B79" s="60"/>
      <c r="C79" s="86"/>
      <c r="D79" s="87"/>
      <c r="E79" s="88"/>
      <c r="F79" s="88"/>
    </row>
    <row r="80" spans="1:184" s="90" customFormat="1">
      <c r="A80" s="59"/>
      <c r="B80" s="60"/>
      <c r="C80" s="86"/>
      <c r="D80" s="87"/>
      <c r="E80" s="88"/>
      <c r="F80" s="88"/>
    </row>
    <row r="81" spans="1:6" s="72" customFormat="1">
      <c r="A81" s="59" t="s">
        <v>10</v>
      </c>
      <c r="B81" s="63" t="s">
        <v>52</v>
      </c>
      <c r="C81" s="81"/>
      <c r="D81" s="82"/>
      <c r="E81" s="83"/>
      <c r="F81" s="83"/>
    </row>
    <row r="82" spans="1:6" s="72" customFormat="1">
      <c r="A82" s="59"/>
      <c r="B82" s="52"/>
      <c r="C82" s="81"/>
      <c r="D82" s="82"/>
      <c r="E82" s="83"/>
      <c r="F82" s="83"/>
    </row>
    <row r="83" spans="1:6" s="72" customFormat="1">
      <c r="A83" s="59"/>
      <c r="B83" s="52" t="s">
        <v>32</v>
      </c>
      <c r="C83" s="81"/>
      <c r="D83" s="82"/>
      <c r="E83" s="83"/>
      <c r="F83" s="83"/>
    </row>
    <row r="84" spans="1:6" s="72" customFormat="1" ht="12.95" customHeight="1">
      <c r="A84" s="74" t="s">
        <v>22</v>
      </c>
      <c r="B84" s="261" t="s">
        <v>95</v>
      </c>
      <c r="C84" s="261"/>
      <c r="D84" s="261"/>
      <c r="E84" s="261"/>
      <c r="F84" s="261"/>
    </row>
    <row r="85" spans="1:6" s="72" customFormat="1" ht="12.95" customHeight="1">
      <c r="A85" s="74" t="s">
        <v>22</v>
      </c>
      <c r="B85" s="261" t="s">
        <v>53</v>
      </c>
      <c r="C85" s="261"/>
      <c r="D85" s="261"/>
      <c r="E85" s="261"/>
      <c r="F85" s="261"/>
    </row>
    <row r="86" spans="1:6" s="72" customFormat="1" ht="26.1" customHeight="1">
      <c r="A86" s="74" t="s">
        <v>22</v>
      </c>
      <c r="B86" s="261" t="s">
        <v>54</v>
      </c>
      <c r="C86" s="261"/>
      <c r="D86" s="261"/>
      <c r="E86" s="261"/>
      <c r="F86" s="261"/>
    </row>
    <row r="87" spans="1:6" s="72" customFormat="1" ht="26.1" customHeight="1">
      <c r="A87" s="74" t="s">
        <v>22</v>
      </c>
      <c r="B87" s="261" t="s">
        <v>65</v>
      </c>
      <c r="C87" s="261"/>
      <c r="D87" s="261"/>
      <c r="E87" s="261"/>
      <c r="F87" s="261"/>
    </row>
    <row r="88" spans="1:6" s="72" customFormat="1" ht="26.1" customHeight="1">
      <c r="A88" s="74" t="s">
        <v>22</v>
      </c>
      <c r="B88" s="261" t="s">
        <v>55</v>
      </c>
      <c r="C88" s="261"/>
      <c r="D88" s="261"/>
      <c r="E88" s="261"/>
      <c r="F88" s="261"/>
    </row>
    <row r="89" spans="1:6" s="72" customFormat="1" ht="26.1" customHeight="1">
      <c r="A89" s="74" t="s">
        <v>22</v>
      </c>
      <c r="B89" s="261" t="s">
        <v>87</v>
      </c>
      <c r="C89" s="261"/>
      <c r="D89" s="261"/>
      <c r="E89" s="261"/>
      <c r="F89" s="261"/>
    </row>
    <row r="90" spans="1:6" s="72" customFormat="1" ht="26.1" customHeight="1">
      <c r="A90" s="74" t="s">
        <v>22</v>
      </c>
      <c r="B90" s="261" t="s">
        <v>74</v>
      </c>
      <c r="C90" s="261"/>
      <c r="D90" s="261"/>
      <c r="E90" s="261"/>
      <c r="F90" s="261"/>
    </row>
    <row r="91" spans="1:6" s="72" customFormat="1" ht="26.1" customHeight="1">
      <c r="A91" s="74" t="s">
        <v>22</v>
      </c>
      <c r="B91" s="261" t="s">
        <v>73</v>
      </c>
      <c r="C91" s="261"/>
      <c r="D91" s="261"/>
      <c r="E91" s="261"/>
      <c r="F91" s="261"/>
    </row>
    <row r="92" spans="1:6" s="72" customFormat="1">
      <c r="A92" s="59"/>
      <c r="B92" s="52"/>
      <c r="C92" s="81"/>
      <c r="D92" s="82"/>
      <c r="E92" s="85"/>
      <c r="F92" s="85"/>
    </row>
    <row r="93" spans="1:6" s="72" customFormat="1" ht="38.25">
      <c r="A93" s="59">
        <v>1</v>
      </c>
      <c r="B93" s="52" t="s">
        <v>104</v>
      </c>
      <c r="C93" s="81" t="s">
        <v>3</v>
      </c>
      <c r="D93" s="82">
        <v>350</v>
      </c>
      <c r="E93" s="104"/>
      <c r="F93" s="85">
        <f>+E93*D93</f>
        <v>0</v>
      </c>
    </row>
    <row r="94" spans="1:6" s="72" customFormat="1">
      <c r="A94" s="59"/>
      <c r="B94" s="52"/>
      <c r="C94" s="81"/>
      <c r="D94" s="82"/>
      <c r="E94" s="85"/>
      <c r="F94" s="85"/>
    </row>
    <row r="95" spans="1:6" s="72" customFormat="1" ht="38.25">
      <c r="A95" s="59">
        <v>2</v>
      </c>
      <c r="B95" s="52" t="s">
        <v>730</v>
      </c>
      <c r="C95" s="81" t="s">
        <v>3</v>
      </c>
      <c r="D95" s="82">
        <v>333.26</v>
      </c>
      <c r="E95" s="104"/>
      <c r="F95" s="85">
        <f>+E95*D95</f>
        <v>0</v>
      </c>
    </row>
    <row r="96" spans="1:6" s="72" customFormat="1">
      <c r="A96" s="59"/>
      <c r="B96" s="52"/>
      <c r="C96" s="81"/>
      <c r="D96" s="82"/>
      <c r="E96" s="85"/>
      <c r="F96" s="85"/>
    </row>
    <row r="97" spans="1:6" s="72" customFormat="1" ht="51">
      <c r="A97" s="59">
        <v>3</v>
      </c>
      <c r="B97" s="52" t="s">
        <v>731</v>
      </c>
      <c r="C97" s="81" t="s">
        <v>3</v>
      </c>
      <c r="D97" s="82">
        <v>277.58</v>
      </c>
      <c r="E97" s="104"/>
      <c r="F97" s="85">
        <f>+E97*D97</f>
        <v>0</v>
      </c>
    </row>
    <row r="98" spans="1:6" s="72" customFormat="1">
      <c r="A98" s="59"/>
      <c r="B98" s="52"/>
      <c r="C98" s="81"/>
      <c r="D98" s="82"/>
      <c r="E98" s="85"/>
      <c r="F98" s="85"/>
    </row>
    <row r="99" spans="1:6" s="72" customFormat="1" ht="38.25">
      <c r="A99" s="59">
        <v>4</v>
      </c>
      <c r="B99" s="52" t="s">
        <v>85</v>
      </c>
      <c r="C99" s="81" t="s">
        <v>13</v>
      </c>
      <c r="D99" s="82">
        <v>381.81</v>
      </c>
      <c r="E99" s="104"/>
      <c r="F99" s="85">
        <f>+E99*D99</f>
        <v>0</v>
      </c>
    </row>
    <row r="100" spans="1:6" s="72" customFormat="1">
      <c r="A100" s="59"/>
      <c r="B100" s="52"/>
      <c r="C100" s="81"/>
      <c r="D100" s="82"/>
      <c r="E100" s="85"/>
      <c r="F100" s="85"/>
    </row>
    <row r="101" spans="1:6" s="72" customFormat="1" ht="51">
      <c r="A101" s="59">
        <v>5</v>
      </c>
      <c r="B101" s="52" t="s">
        <v>732</v>
      </c>
      <c r="C101" s="81" t="s">
        <v>13</v>
      </c>
      <c r="D101" s="82">
        <v>381.87</v>
      </c>
      <c r="E101" s="104"/>
      <c r="F101" s="85">
        <f>+E101*D101</f>
        <v>0</v>
      </c>
    </row>
    <row r="102" spans="1:6" s="72" customFormat="1">
      <c r="A102" s="59"/>
      <c r="B102" s="52"/>
      <c r="C102" s="81"/>
      <c r="D102" s="82"/>
      <c r="E102" s="85"/>
      <c r="F102" s="85"/>
    </row>
    <row r="103" spans="1:6" s="72" customFormat="1" ht="51">
      <c r="A103" s="59">
        <v>6</v>
      </c>
      <c r="B103" s="52" t="s">
        <v>733</v>
      </c>
      <c r="C103" s="81" t="s">
        <v>13</v>
      </c>
      <c r="D103" s="82">
        <v>77.75</v>
      </c>
      <c r="E103" s="104"/>
      <c r="F103" s="85">
        <f>+E103*D103</f>
        <v>0</v>
      </c>
    </row>
    <row r="104" spans="1:6" s="72" customFormat="1">
      <c r="A104" s="59"/>
      <c r="B104" s="52"/>
      <c r="C104" s="81"/>
      <c r="D104" s="82"/>
      <c r="E104" s="85"/>
      <c r="F104" s="85"/>
    </row>
    <row r="105" spans="1:6" s="72" customFormat="1" ht="63.75">
      <c r="A105" s="59">
        <v>7</v>
      </c>
      <c r="B105" s="52" t="s">
        <v>734</v>
      </c>
      <c r="C105" s="81" t="s">
        <v>13</v>
      </c>
      <c r="D105" s="82">
        <v>437.7</v>
      </c>
      <c r="E105" s="104"/>
      <c r="F105" s="85">
        <f>+E105*D105</f>
        <v>0</v>
      </c>
    </row>
    <row r="106" spans="1:6" s="72" customFormat="1">
      <c r="A106" s="59"/>
      <c r="B106" s="52"/>
      <c r="C106" s="81"/>
      <c r="D106" s="82"/>
      <c r="E106" s="85"/>
      <c r="F106" s="85"/>
    </row>
    <row r="107" spans="1:6" s="72" customFormat="1" ht="38.25">
      <c r="A107" s="59">
        <v>8</v>
      </c>
      <c r="B107" s="52" t="s">
        <v>196</v>
      </c>
      <c r="C107" s="81" t="s">
        <v>13</v>
      </c>
      <c r="D107" s="82">
        <v>3</v>
      </c>
      <c r="E107" s="104"/>
      <c r="F107" s="85">
        <f>+E107*D107</f>
        <v>0</v>
      </c>
    </row>
    <row r="108" spans="1:6" s="72" customFormat="1">
      <c r="A108" s="59"/>
      <c r="B108" s="52"/>
      <c r="C108" s="81"/>
      <c r="D108" s="82"/>
      <c r="E108" s="85"/>
      <c r="F108" s="85"/>
    </row>
    <row r="109" spans="1:6" s="72" customFormat="1" ht="38.25">
      <c r="A109" s="59">
        <v>9</v>
      </c>
      <c r="B109" s="52" t="s">
        <v>197</v>
      </c>
      <c r="C109" s="81" t="s">
        <v>13</v>
      </c>
      <c r="D109" s="82">
        <v>15</v>
      </c>
      <c r="E109" s="104"/>
      <c r="F109" s="85">
        <f>+E109*D109</f>
        <v>0</v>
      </c>
    </row>
    <row r="110" spans="1:6" s="72" customFormat="1">
      <c r="A110" s="59"/>
      <c r="B110" s="52"/>
      <c r="C110" s="81"/>
      <c r="D110" s="82"/>
      <c r="E110" s="85"/>
      <c r="F110" s="85"/>
    </row>
    <row r="111" spans="1:6" s="72" customFormat="1" ht="38.25">
      <c r="A111" s="59">
        <v>10</v>
      </c>
      <c r="B111" s="52" t="s">
        <v>200</v>
      </c>
      <c r="C111" s="81" t="s">
        <v>2</v>
      </c>
      <c r="D111" s="82">
        <v>2</v>
      </c>
      <c r="E111" s="104"/>
      <c r="F111" s="85">
        <f>+E111*D111</f>
        <v>0</v>
      </c>
    </row>
    <row r="112" spans="1:6" s="72" customFormat="1">
      <c r="A112" s="59"/>
      <c r="B112" s="52"/>
      <c r="C112" s="81"/>
      <c r="D112" s="82"/>
      <c r="E112" s="85"/>
      <c r="F112" s="85"/>
    </row>
    <row r="113" spans="1:6" s="72" customFormat="1" ht="38.25">
      <c r="A113" s="59">
        <v>11</v>
      </c>
      <c r="B113" s="52" t="s">
        <v>201</v>
      </c>
      <c r="C113" s="81" t="s">
        <v>2</v>
      </c>
      <c r="D113" s="82">
        <v>1</v>
      </c>
      <c r="E113" s="104"/>
      <c r="F113" s="85">
        <f>+E113*D113</f>
        <v>0</v>
      </c>
    </row>
    <row r="114" spans="1:6" s="72" customFormat="1">
      <c r="A114" s="59"/>
      <c r="B114" s="52"/>
      <c r="C114" s="81"/>
      <c r="D114" s="82"/>
      <c r="E114" s="85"/>
      <c r="F114" s="85"/>
    </row>
    <row r="115" spans="1:6" s="72" customFormat="1" ht="38.25">
      <c r="A115" s="59">
        <v>12</v>
      </c>
      <c r="B115" s="52" t="s">
        <v>735</v>
      </c>
      <c r="C115" s="81" t="s">
        <v>3</v>
      </c>
      <c r="D115" s="82">
        <v>350</v>
      </c>
      <c r="E115" s="104"/>
      <c r="F115" s="85">
        <f>+E115*D115</f>
        <v>0</v>
      </c>
    </row>
    <row r="116" spans="1:6" s="72" customFormat="1">
      <c r="A116" s="59"/>
      <c r="B116" s="52"/>
      <c r="C116" s="81"/>
      <c r="D116" s="82"/>
      <c r="E116" s="83"/>
      <c r="F116" s="85"/>
    </row>
    <row r="117" spans="1:6" s="72" customFormat="1">
      <c r="A117" s="59" t="s">
        <v>10</v>
      </c>
      <c r="B117" s="63" t="s">
        <v>56</v>
      </c>
      <c r="C117" s="86"/>
      <c r="D117" s="87"/>
      <c r="E117" s="88"/>
      <c r="F117" s="89">
        <f>SUM(F81:F116)</f>
        <v>0</v>
      </c>
    </row>
    <row r="118" spans="1:6" s="72" customFormat="1">
      <c r="A118" s="59"/>
      <c r="B118" s="60"/>
      <c r="C118" s="86"/>
      <c r="D118" s="87"/>
      <c r="E118" s="88"/>
      <c r="F118" s="88"/>
    </row>
    <row r="120" spans="1:6" s="72" customFormat="1">
      <c r="A120" s="59" t="s">
        <v>11</v>
      </c>
      <c r="B120" s="60" t="s">
        <v>57</v>
      </c>
      <c r="C120" s="81"/>
      <c r="D120" s="82"/>
      <c r="E120" s="83"/>
      <c r="F120" s="83"/>
    </row>
    <row r="121" spans="1:6" s="72" customFormat="1">
      <c r="A121" s="59"/>
      <c r="B121" s="60"/>
      <c r="C121" s="81"/>
      <c r="D121" s="82"/>
      <c r="E121" s="83"/>
      <c r="F121" s="83"/>
    </row>
    <row r="122" spans="1:6" s="72" customFormat="1">
      <c r="A122" s="59"/>
      <c r="B122" s="52" t="s">
        <v>32</v>
      </c>
      <c r="C122" s="81"/>
      <c r="D122" s="82"/>
      <c r="E122" s="83"/>
      <c r="F122" s="83"/>
    </row>
    <row r="123" spans="1:6" s="72" customFormat="1" ht="39" customHeight="1">
      <c r="A123" s="74" t="s">
        <v>22</v>
      </c>
      <c r="B123" s="261" t="s">
        <v>58</v>
      </c>
      <c r="C123" s="261"/>
      <c r="D123" s="261"/>
      <c r="E123" s="261"/>
      <c r="F123" s="261"/>
    </row>
    <row r="124" spans="1:6" s="72" customFormat="1" ht="12.95" customHeight="1">
      <c r="A124" s="74" t="s">
        <v>22</v>
      </c>
      <c r="B124" s="261" t="s">
        <v>88</v>
      </c>
      <c r="C124" s="261"/>
      <c r="D124" s="261"/>
      <c r="E124" s="261"/>
      <c r="F124" s="261"/>
    </row>
    <row r="125" spans="1:6" s="72" customFormat="1" ht="26.1" customHeight="1">
      <c r="A125" s="74" t="s">
        <v>22</v>
      </c>
      <c r="B125" s="261" t="s">
        <v>59</v>
      </c>
      <c r="C125" s="261"/>
      <c r="D125" s="261"/>
      <c r="E125" s="261"/>
      <c r="F125" s="261"/>
    </row>
    <row r="126" spans="1:6" s="72" customFormat="1" ht="26.1" customHeight="1">
      <c r="A126" s="74" t="s">
        <v>22</v>
      </c>
      <c r="B126" s="261" t="s">
        <v>99</v>
      </c>
      <c r="C126" s="261"/>
      <c r="D126" s="261"/>
      <c r="E126" s="261"/>
      <c r="F126" s="261"/>
    </row>
    <row r="127" spans="1:6" s="72" customFormat="1">
      <c r="A127" s="59"/>
      <c r="B127" s="52"/>
      <c r="C127" s="81"/>
      <c r="D127" s="82"/>
      <c r="E127" s="83"/>
      <c r="F127" s="83"/>
    </row>
    <row r="128" spans="1:6" s="72" customFormat="1" ht="63.75">
      <c r="A128" s="59">
        <v>1</v>
      </c>
      <c r="B128" s="52" t="s">
        <v>206</v>
      </c>
      <c r="C128" s="81" t="s">
        <v>8</v>
      </c>
      <c r="D128" s="82">
        <v>302.50200000000001</v>
      </c>
      <c r="E128" s="104"/>
      <c r="F128" s="85">
        <f>+E128*D128</f>
        <v>0</v>
      </c>
    </row>
    <row r="129" spans="1:6" s="72" customFormat="1">
      <c r="A129" s="59"/>
      <c r="B129" s="52"/>
      <c r="C129" s="81"/>
      <c r="E129" s="85"/>
      <c r="F129" s="85"/>
    </row>
    <row r="130" spans="1:6" s="72" customFormat="1" ht="51">
      <c r="A130" s="59">
        <v>2</v>
      </c>
      <c r="B130" s="52" t="s">
        <v>208</v>
      </c>
      <c r="C130" s="81" t="s">
        <v>8</v>
      </c>
      <c r="D130" s="82">
        <v>461.91469999999998</v>
      </c>
      <c r="E130" s="104"/>
      <c r="F130" s="85">
        <f>+E130*D130</f>
        <v>0</v>
      </c>
    </row>
    <row r="131" spans="1:6" s="72" customFormat="1">
      <c r="A131" s="59"/>
      <c r="B131" s="52"/>
      <c r="C131" s="81"/>
      <c r="D131" s="52"/>
      <c r="E131" s="85"/>
      <c r="F131" s="85"/>
    </row>
    <row r="132" spans="1:6" s="72" customFormat="1" ht="38.25">
      <c r="A132" s="59">
        <v>3</v>
      </c>
      <c r="B132" s="52" t="s">
        <v>97</v>
      </c>
      <c r="C132" s="81" t="s">
        <v>8</v>
      </c>
      <c r="D132" s="82">
        <v>260</v>
      </c>
      <c r="E132" s="104"/>
      <c r="F132" s="85">
        <f>+E132*D132</f>
        <v>0</v>
      </c>
    </row>
    <row r="133" spans="1:6" s="72" customFormat="1">
      <c r="A133" s="59"/>
      <c r="B133" s="52"/>
      <c r="C133" s="81"/>
      <c r="D133" s="101"/>
      <c r="E133" s="85"/>
      <c r="F133" s="85"/>
    </row>
    <row r="134" spans="1:6" s="72" customFormat="1" ht="51">
      <c r="A134" s="59">
        <v>4</v>
      </c>
      <c r="B134" s="52" t="s">
        <v>96</v>
      </c>
      <c r="C134" s="81" t="s">
        <v>8</v>
      </c>
      <c r="D134" s="82">
        <v>260</v>
      </c>
      <c r="E134" s="104"/>
      <c r="F134" s="85">
        <f>+E134*D134</f>
        <v>0</v>
      </c>
    </row>
    <row r="135" spans="1:6" s="72" customFormat="1">
      <c r="A135" s="59"/>
      <c r="B135" s="52"/>
      <c r="C135" s="81"/>
      <c r="E135" s="85"/>
      <c r="F135" s="85"/>
    </row>
    <row r="136" spans="1:6" s="72" customFormat="1" ht="38.25">
      <c r="A136" s="59">
        <v>5</v>
      </c>
      <c r="B136" s="52" t="s">
        <v>207</v>
      </c>
      <c r="C136" s="81" t="s">
        <v>8</v>
      </c>
      <c r="D136" s="82">
        <v>442.91550000000001</v>
      </c>
      <c r="E136" s="104"/>
      <c r="F136" s="85">
        <f>+E136*D136</f>
        <v>0</v>
      </c>
    </row>
    <row r="137" spans="1:6" s="72" customFormat="1">
      <c r="A137" s="59"/>
      <c r="B137" s="52"/>
      <c r="C137" s="81"/>
      <c r="E137" s="85"/>
      <c r="F137" s="85"/>
    </row>
    <row r="138" spans="1:6" s="72" customFormat="1" ht="63.75">
      <c r="A138" s="59">
        <v>6</v>
      </c>
      <c r="B138" s="52" t="s">
        <v>81</v>
      </c>
      <c r="C138" s="81" t="s">
        <v>3</v>
      </c>
      <c r="D138" s="82">
        <v>788.51700000000005</v>
      </c>
      <c r="E138" s="104"/>
      <c r="F138" s="85">
        <f>+E138*D138</f>
        <v>0</v>
      </c>
    </row>
    <row r="139" spans="1:6" s="72" customFormat="1">
      <c r="A139" s="59"/>
      <c r="B139" s="52"/>
      <c r="C139" s="81"/>
      <c r="E139" s="85"/>
      <c r="F139" s="85"/>
    </row>
    <row r="140" spans="1:6" s="72" customFormat="1" ht="25.5">
      <c r="A140" s="59">
        <v>7</v>
      </c>
      <c r="B140" s="52" t="s">
        <v>323</v>
      </c>
      <c r="C140" s="81" t="s">
        <v>13</v>
      </c>
      <c r="D140" s="82">
        <v>271.39999999999998</v>
      </c>
      <c r="E140" s="104"/>
      <c r="F140" s="85">
        <f>+E140*D140</f>
        <v>0</v>
      </c>
    </row>
    <row r="141" spans="1:6" s="72" customFormat="1">
      <c r="A141" s="59"/>
      <c r="B141" s="52"/>
      <c r="C141" s="81"/>
      <c r="D141" s="82"/>
      <c r="E141" s="83"/>
      <c r="F141" s="83"/>
    </row>
    <row r="142" spans="1:6" s="72" customFormat="1">
      <c r="A142" s="59" t="s">
        <v>11</v>
      </c>
      <c r="B142" s="60" t="s">
        <v>60</v>
      </c>
      <c r="C142" s="86"/>
      <c r="D142" s="87"/>
      <c r="E142" s="88"/>
      <c r="F142" s="89">
        <f>SUM(F120:F141)</f>
        <v>0</v>
      </c>
    </row>
    <row r="143" spans="1:6" s="72" customFormat="1">
      <c r="A143" s="59"/>
      <c r="B143" s="52"/>
      <c r="C143" s="81"/>
      <c r="D143" s="82"/>
      <c r="E143" s="83"/>
      <c r="F143" s="83"/>
    </row>
    <row r="144" spans="1:6" s="72" customFormat="1">
      <c r="A144" s="59"/>
      <c r="B144" s="52"/>
      <c r="C144" s="81"/>
      <c r="D144" s="82"/>
      <c r="E144" s="83"/>
      <c r="F144" s="83"/>
    </row>
    <row r="145" spans="1:6" s="72" customFormat="1">
      <c r="A145" s="59" t="s">
        <v>12</v>
      </c>
      <c r="B145" s="63" t="s">
        <v>23</v>
      </c>
      <c r="C145" s="81"/>
      <c r="D145" s="82"/>
      <c r="E145" s="91"/>
      <c r="F145" s="92"/>
    </row>
    <row r="146" spans="1:6" s="72" customFormat="1">
      <c r="A146" s="74"/>
      <c r="B146" s="52"/>
      <c r="C146" s="81"/>
      <c r="D146" s="82"/>
      <c r="E146" s="82"/>
      <c r="F146" s="82"/>
    </row>
    <row r="147" spans="1:6" s="72" customFormat="1">
      <c r="A147" s="59"/>
      <c r="B147" s="52" t="s">
        <v>32</v>
      </c>
      <c r="C147" s="81"/>
      <c r="D147" s="82"/>
      <c r="E147" s="83"/>
      <c r="F147" s="83"/>
    </row>
    <row r="148" spans="1:6" s="72" customFormat="1" ht="26.1" customHeight="1">
      <c r="A148" s="74" t="s">
        <v>22</v>
      </c>
      <c r="B148" s="261" t="s">
        <v>63</v>
      </c>
      <c r="C148" s="261"/>
      <c r="D148" s="261"/>
      <c r="E148" s="261"/>
      <c r="F148" s="261"/>
    </row>
    <row r="149" spans="1:6" s="72" customFormat="1" ht="12.95" customHeight="1">
      <c r="A149" s="74" t="s">
        <v>22</v>
      </c>
      <c r="B149" s="261" t="s">
        <v>64</v>
      </c>
      <c r="C149" s="261"/>
      <c r="D149" s="261"/>
      <c r="E149" s="261"/>
      <c r="F149" s="261"/>
    </row>
    <row r="150" spans="1:6" s="72" customFormat="1" ht="12.95" customHeight="1">
      <c r="A150" s="74" t="s">
        <v>22</v>
      </c>
      <c r="B150" s="261" t="s">
        <v>38</v>
      </c>
      <c r="C150" s="261"/>
      <c r="D150" s="261"/>
      <c r="E150" s="261"/>
      <c r="F150" s="261"/>
    </row>
    <row r="151" spans="1:6" s="72" customFormat="1">
      <c r="A151" s="59"/>
      <c r="B151" s="52"/>
      <c r="C151" s="81"/>
      <c r="D151" s="82"/>
      <c r="E151" s="85"/>
      <c r="F151" s="85"/>
    </row>
    <row r="152" spans="1:6" s="72" customFormat="1" ht="38.25">
      <c r="A152" s="59">
        <v>1</v>
      </c>
      <c r="B152" s="52" t="s">
        <v>114</v>
      </c>
      <c r="C152" s="81" t="s">
        <v>3</v>
      </c>
      <c r="D152" s="82">
        <v>421.45</v>
      </c>
      <c r="E152" s="104"/>
      <c r="F152" s="85">
        <f>+D152*E152</f>
        <v>0</v>
      </c>
    </row>
    <row r="153" spans="1:6" s="72" customFormat="1">
      <c r="A153" s="74" t="s">
        <v>22</v>
      </c>
      <c r="B153" s="52" t="s">
        <v>102</v>
      </c>
      <c r="C153" s="81"/>
      <c r="D153" s="82"/>
      <c r="E153" s="93"/>
      <c r="F153" s="85"/>
    </row>
    <row r="154" spans="1:6" s="72" customFormat="1" ht="38.25">
      <c r="A154" s="74" t="s">
        <v>22</v>
      </c>
      <c r="B154" s="52" t="s">
        <v>132</v>
      </c>
      <c r="C154" s="82"/>
      <c r="D154" s="82"/>
      <c r="E154" s="93"/>
      <c r="F154" s="85"/>
    </row>
    <row r="155" spans="1:6" s="72" customFormat="1" ht="25.5">
      <c r="A155" s="94" t="s">
        <v>22</v>
      </c>
      <c r="B155" s="72" t="s">
        <v>133</v>
      </c>
      <c r="C155" s="95"/>
      <c r="D155" s="82"/>
      <c r="E155" s="93"/>
      <c r="F155" s="85"/>
    </row>
    <row r="156" spans="1:6" s="72" customFormat="1">
      <c r="A156" s="94" t="s">
        <v>22</v>
      </c>
      <c r="B156" s="72" t="s">
        <v>31</v>
      </c>
      <c r="C156" s="95"/>
      <c r="D156" s="82"/>
      <c r="E156" s="93"/>
      <c r="F156" s="85"/>
    </row>
    <row r="157" spans="1:6" s="72" customFormat="1" ht="25.5">
      <c r="A157" s="94" t="s">
        <v>22</v>
      </c>
      <c r="B157" s="72" t="s">
        <v>75</v>
      </c>
      <c r="C157" s="95"/>
      <c r="D157" s="82"/>
      <c r="E157" s="93"/>
      <c r="F157" s="85"/>
    </row>
    <row r="158" spans="1:6" s="72" customFormat="1">
      <c r="A158" s="59"/>
      <c r="B158" s="52"/>
      <c r="C158" s="81"/>
      <c r="D158" s="82"/>
      <c r="E158" s="85"/>
      <c r="F158" s="85"/>
    </row>
    <row r="159" spans="1:6" s="72" customFormat="1" ht="38.25">
      <c r="A159" s="59">
        <v>2</v>
      </c>
      <c r="B159" s="52" t="s">
        <v>736</v>
      </c>
      <c r="C159" s="81" t="s">
        <v>3</v>
      </c>
      <c r="D159" s="82">
        <v>438.5</v>
      </c>
      <c r="E159" s="104"/>
      <c r="F159" s="85">
        <f>+D159*E159</f>
        <v>0</v>
      </c>
    </row>
    <row r="160" spans="1:6" s="72" customFormat="1" ht="38.25">
      <c r="A160" s="74" t="s">
        <v>22</v>
      </c>
      <c r="B160" s="52" t="s">
        <v>737</v>
      </c>
      <c r="C160" s="81"/>
      <c r="D160" s="82"/>
      <c r="E160" s="93"/>
      <c r="F160" s="85"/>
    </row>
    <row r="161" spans="1:6" s="72" customFormat="1" ht="25.5">
      <c r="A161" s="94" t="s">
        <v>22</v>
      </c>
      <c r="B161" s="72" t="s">
        <v>76</v>
      </c>
      <c r="C161" s="95"/>
      <c r="D161" s="82"/>
      <c r="E161" s="93"/>
      <c r="F161" s="85"/>
    </row>
    <row r="162" spans="1:6" s="72" customFormat="1" ht="25.5">
      <c r="A162" s="94" t="s">
        <v>22</v>
      </c>
      <c r="B162" s="52" t="s">
        <v>77</v>
      </c>
      <c r="C162" s="95"/>
      <c r="D162" s="82"/>
      <c r="E162" s="93"/>
      <c r="F162" s="85"/>
    </row>
    <row r="163" spans="1:6" s="72" customFormat="1">
      <c r="A163" s="94" t="s">
        <v>22</v>
      </c>
      <c r="B163" s="72" t="s">
        <v>31</v>
      </c>
      <c r="C163" s="95"/>
      <c r="D163" s="82"/>
      <c r="E163" s="93"/>
      <c r="F163" s="85"/>
    </row>
    <row r="164" spans="1:6" s="72" customFormat="1" ht="25.5">
      <c r="A164" s="94" t="s">
        <v>22</v>
      </c>
      <c r="B164" s="72" t="s">
        <v>75</v>
      </c>
      <c r="C164" s="95"/>
      <c r="D164" s="82"/>
      <c r="E164" s="93"/>
      <c r="F164" s="85"/>
    </row>
    <row r="165" spans="1:6" s="72" customFormat="1">
      <c r="A165" s="59"/>
      <c r="B165" s="52"/>
      <c r="C165" s="81"/>
      <c r="D165" s="82"/>
      <c r="E165" s="85"/>
      <c r="F165" s="85"/>
    </row>
    <row r="166" spans="1:6" s="72" customFormat="1" ht="38.25">
      <c r="A166" s="59">
        <v>3</v>
      </c>
      <c r="B166" s="52" t="s">
        <v>738</v>
      </c>
      <c r="C166" s="81" t="s">
        <v>3</v>
      </c>
      <c r="D166" s="82">
        <v>276.91000000000003</v>
      </c>
      <c r="E166" s="104"/>
      <c r="F166" s="85">
        <f>+D166*E166</f>
        <v>0</v>
      </c>
    </row>
    <row r="167" spans="1:6" s="72" customFormat="1" ht="25.5">
      <c r="A167" s="94" t="s">
        <v>22</v>
      </c>
      <c r="B167" s="72" t="s">
        <v>739</v>
      </c>
      <c r="C167" s="95"/>
      <c r="D167" s="82"/>
      <c r="E167" s="93"/>
      <c r="F167" s="85"/>
    </row>
    <row r="168" spans="1:6" s="72" customFormat="1" ht="25.5">
      <c r="A168" s="94" t="s">
        <v>22</v>
      </c>
      <c r="B168" s="72" t="s">
        <v>740</v>
      </c>
      <c r="C168" s="95"/>
      <c r="D168" s="82"/>
      <c r="E168" s="93"/>
      <c r="F168" s="85"/>
    </row>
    <row r="169" spans="1:6" s="72" customFormat="1">
      <c r="A169" s="94" t="s">
        <v>22</v>
      </c>
      <c r="B169" s="72" t="s">
        <v>741</v>
      </c>
      <c r="C169" s="95"/>
      <c r="D169" s="82"/>
      <c r="E169" s="93"/>
      <c r="F169" s="85"/>
    </row>
    <row r="170" spans="1:6" s="72" customFormat="1">
      <c r="A170" s="94" t="s">
        <v>22</v>
      </c>
      <c r="B170" s="72" t="s">
        <v>742</v>
      </c>
      <c r="C170" s="95"/>
      <c r="D170" s="82"/>
      <c r="E170" s="93"/>
      <c r="F170" s="85"/>
    </row>
    <row r="171" spans="1:6" s="72" customFormat="1" ht="25.5">
      <c r="A171" s="94" t="s">
        <v>22</v>
      </c>
      <c r="B171" s="72" t="s">
        <v>743</v>
      </c>
      <c r="C171" s="95"/>
      <c r="D171" s="82"/>
      <c r="E171" s="93"/>
      <c r="F171" s="85"/>
    </row>
    <row r="172" spans="1:6" s="72" customFormat="1">
      <c r="A172" s="94" t="s">
        <v>22</v>
      </c>
      <c r="B172" s="72" t="s">
        <v>31</v>
      </c>
      <c r="C172" s="95"/>
      <c r="D172" s="82"/>
      <c r="E172" s="93"/>
      <c r="F172" s="85"/>
    </row>
    <row r="173" spans="1:6" s="72" customFormat="1" ht="25.5">
      <c r="A173" s="94" t="s">
        <v>22</v>
      </c>
      <c r="B173" s="72" t="s">
        <v>75</v>
      </c>
      <c r="C173" s="95"/>
      <c r="D173" s="82"/>
      <c r="E173" s="93"/>
      <c r="F173" s="85"/>
    </row>
    <row r="174" spans="1:6" s="72" customFormat="1">
      <c r="A174" s="97"/>
      <c r="B174" s="52"/>
      <c r="C174" s="81"/>
      <c r="D174" s="82"/>
      <c r="E174" s="83"/>
      <c r="F174" s="83"/>
    </row>
    <row r="175" spans="1:6" s="72" customFormat="1">
      <c r="A175" s="59" t="s">
        <v>12</v>
      </c>
      <c r="B175" s="63" t="s">
        <v>24</v>
      </c>
      <c r="C175" s="86"/>
      <c r="D175" s="87"/>
      <c r="E175" s="88"/>
      <c r="F175" s="89">
        <f>SUM(F145:F174)</f>
        <v>0</v>
      </c>
    </row>
    <row r="176" spans="1:6" s="72" customFormat="1">
      <c r="A176" s="59"/>
      <c r="B176" s="63"/>
      <c r="C176" s="86"/>
      <c r="D176" s="87"/>
      <c r="E176" s="88"/>
      <c r="F176" s="88"/>
    </row>
    <row r="177" spans="1:6" s="72" customFormat="1">
      <c r="A177" s="59"/>
      <c r="B177" s="60"/>
      <c r="C177" s="86"/>
      <c r="D177" s="87"/>
      <c r="E177" s="88"/>
      <c r="F177" s="88"/>
    </row>
    <row r="178" spans="1:6" s="72" customFormat="1">
      <c r="A178" s="59" t="s">
        <v>19</v>
      </c>
      <c r="B178" s="63" t="s">
        <v>342</v>
      </c>
      <c r="C178" s="81"/>
      <c r="D178" s="82"/>
      <c r="E178" s="83"/>
      <c r="F178" s="83"/>
    </row>
    <row r="179" spans="1:6" s="72" customFormat="1">
      <c r="A179" s="74"/>
      <c r="B179" s="52"/>
      <c r="C179" s="81"/>
      <c r="D179" s="82"/>
      <c r="E179" s="82"/>
      <c r="F179" s="82"/>
    </row>
    <row r="180" spans="1:6" s="72" customFormat="1">
      <c r="A180" s="59"/>
      <c r="B180" s="52" t="s">
        <v>32</v>
      </c>
      <c r="C180" s="81"/>
      <c r="D180" s="82"/>
      <c r="E180" s="83"/>
      <c r="F180" s="83"/>
    </row>
    <row r="181" spans="1:6" s="72" customFormat="1" ht="39" customHeight="1">
      <c r="A181" s="74" t="s">
        <v>22</v>
      </c>
      <c r="B181" s="261" t="s">
        <v>36</v>
      </c>
      <c r="C181" s="261"/>
      <c r="D181" s="261"/>
      <c r="E181" s="261"/>
      <c r="F181" s="261"/>
    </row>
    <row r="182" spans="1:6" s="72" customFormat="1">
      <c r="A182" s="74"/>
      <c r="B182" s="52"/>
      <c r="C182" s="81"/>
      <c r="D182" s="82"/>
      <c r="E182" s="85"/>
      <c r="F182" s="85"/>
    </row>
    <row r="183" spans="1:6" s="72" customFormat="1" ht="89.25">
      <c r="A183" s="59">
        <v>1</v>
      </c>
      <c r="B183" s="52" t="s">
        <v>147</v>
      </c>
      <c r="C183" s="81"/>
      <c r="D183" s="82"/>
      <c r="E183" s="85"/>
      <c r="F183" s="85"/>
    </row>
    <row r="184" spans="1:6" s="72" customFormat="1">
      <c r="A184" s="74" t="s">
        <v>22</v>
      </c>
      <c r="B184" s="52" t="s">
        <v>148</v>
      </c>
      <c r="C184" s="81" t="s">
        <v>13</v>
      </c>
      <c r="D184" s="82">
        <v>214.37</v>
      </c>
      <c r="E184" s="104"/>
      <c r="F184" s="85">
        <f>+D184*E184</f>
        <v>0</v>
      </c>
    </row>
    <row r="185" spans="1:6" s="72" customFormat="1">
      <c r="A185" s="59"/>
      <c r="B185" s="52"/>
      <c r="C185" s="81"/>
      <c r="D185" s="82"/>
      <c r="E185" s="85"/>
      <c r="F185" s="85"/>
    </row>
    <row r="186" spans="1:6" s="72" customFormat="1" ht="38.25">
      <c r="A186" s="59">
        <v>2</v>
      </c>
      <c r="B186" s="52" t="s">
        <v>149</v>
      </c>
      <c r="C186" s="81"/>
      <c r="D186" s="82"/>
      <c r="E186" s="28"/>
      <c r="F186" s="85"/>
    </row>
    <row r="187" spans="1:6" s="72" customFormat="1">
      <c r="A187" s="74" t="s">
        <v>22</v>
      </c>
      <c r="B187" s="52" t="s">
        <v>78</v>
      </c>
      <c r="C187" s="81" t="s">
        <v>13</v>
      </c>
      <c r="D187" s="82">
        <v>121.71</v>
      </c>
      <c r="E187" s="104"/>
      <c r="F187" s="85">
        <f>+D187*E187</f>
        <v>0</v>
      </c>
    </row>
    <row r="188" spans="1:6" s="72" customFormat="1">
      <c r="A188" s="74" t="s">
        <v>22</v>
      </c>
      <c r="B188" s="52" t="s">
        <v>79</v>
      </c>
      <c r="C188" s="81" t="s">
        <v>13</v>
      </c>
      <c r="D188" s="82">
        <v>8.3000000000000007</v>
      </c>
      <c r="E188" s="104"/>
      <c r="F188" s="85">
        <f>+D188*E188</f>
        <v>0</v>
      </c>
    </row>
    <row r="189" spans="1:6" s="72" customFormat="1">
      <c r="A189" s="59"/>
      <c r="B189" s="52"/>
      <c r="C189" s="81"/>
      <c r="D189" s="82"/>
      <c r="E189" s="83"/>
      <c r="F189" s="83"/>
    </row>
    <row r="190" spans="1:6" s="72" customFormat="1">
      <c r="A190" s="59" t="s">
        <v>19</v>
      </c>
      <c r="B190" s="63" t="s">
        <v>343</v>
      </c>
      <c r="C190" s="81"/>
      <c r="D190" s="82"/>
      <c r="E190" s="83"/>
      <c r="F190" s="89">
        <f>SUM(F178:F189)</f>
        <v>0</v>
      </c>
    </row>
    <row r="191" spans="1:6" s="72" customFormat="1">
      <c r="A191" s="59"/>
      <c r="B191" s="63"/>
      <c r="C191" s="81"/>
      <c r="D191" s="82"/>
      <c r="E191" s="83"/>
      <c r="F191" s="88"/>
    </row>
    <row r="192" spans="1:6" s="72" customFormat="1">
      <c r="A192" s="59"/>
      <c r="B192" s="52"/>
      <c r="C192" s="81"/>
      <c r="D192" s="82"/>
      <c r="E192" s="83"/>
      <c r="F192" s="83"/>
    </row>
    <row r="193" spans="1:6" s="72" customFormat="1">
      <c r="A193" s="59" t="s">
        <v>26</v>
      </c>
      <c r="B193" s="63" t="s">
        <v>47</v>
      </c>
      <c r="C193" s="81"/>
      <c r="D193" s="82"/>
      <c r="E193" s="83"/>
      <c r="F193" s="83"/>
    </row>
    <row r="194" spans="1:6" s="72" customFormat="1">
      <c r="A194" s="74"/>
      <c r="B194" s="52"/>
      <c r="C194" s="81"/>
      <c r="D194" s="82"/>
      <c r="E194" s="82"/>
      <c r="F194" s="82"/>
    </row>
    <row r="195" spans="1:6" s="72" customFormat="1">
      <c r="A195" s="59"/>
      <c r="B195" s="52" t="s">
        <v>32</v>
      </c>
      <c r="C195" s="81"/>
      <c r="D195" s="82"/>
      <c r="E195" s="83"/>
      <c r="F195" s="83"/>
    </row>
    <row r="196" spans="1:6" s="72" customFormat="1" ht="39" customHeight="1">
      <c r="A196" s="74" t="s">
        <v>22</v>
      </c>
      <c r="B196" s="261" t="s">
        <v>37</v>
      </c>
      <c r="C196" s="261"/>
      <c r="D196" s="261"/>
      <c r="E196" s="261"/>
      <c r="F196" s="261"/>
    </row>
    <row r="197" spans="1:6" s="72" customFormat="1" ht="26.1" customHeight="1">
      <c r="A197" s="74" t="s">
        <v>22</v>
      </c>
      <c r="B197" s="261" t="s">
        <v>84</v>
      </c>
      <c r="C197" s="261"/>
      <c r="D197" s="261"/>
      <c r="E197" s="261"/>
      <c r="F197" s="261"/>
    </row>
    <row r="198" spans="1:6" s="72" customFormat="1">
      <c r="A198" s="59"/>
      <c r="B198" s="52"/>
      <c r="C198" s="81"/>
      <c r="D198" s="82"/>
      <c r="E198" s="85"/>
      <c r="F198" s="85"/>
    </row>
    <row r="199" spans="1:6" s="72" customFormat="1" ht="165.75">
      <c r="A199" s="59">
        <v>1</v>
      </c>
      <c r="B199" s="52" t="s">
        <v>744</v>
      </c>
      <c r="C199" s="81" t="s">
        <v>13</v>
      </c>
      <c r="D199" s="82">
        <v>301.87</v>
      </c>
      <c r="E199" s="104"/>
      <c r="F199" s="62">
        <f>+D199*E199</f>
        <v>0</v>
      </c>
    </row>
    <row r="200" spans="1:6" s="72" customFormat="1">
      <c r="A200" s="59"/>
      <c r="B200" s="52"/>
      <c r="C200" s="81"/>
      <c r="D200" s="82"/>
      <c r="E200" s="85"/>
      <c r="F200" s="85"/>
    </row>
    <row r="201" spans="1:6" s="72" customFormat="1" ht="200.1" customHeight="1">
      <c r="A201" s="59">
        <v>2</v>
      </c>
      <c r="B201" s="52" t="s">
        <v>745</v>
      </c>
      <c r="C201" s="81" t="s">
        <v>13</v>
      </c>
      <c r="D201" s="82">
        <v>237.68</v>
      </c>
      <c r="E201" s="104"/>
      <c r="F201" s="62">
        <f>+D201*E201</f>
        <v>0</v>
      </c>
    </row>
    <row r="202" spans="1:6" s="72" customFormat="1">
      <c r="A202" s="59"/>
      <c r="B202" s="52"/>
      <c r="C202" s="81"/>
      <c r="D202" s="82"/>
      <c r="E202" s="85"/>
      <c r="F202" s="85"/>
    </row>
    <row r="203" spans="1:6" s="72" customFormat="1" ht="197.1" customHeight="1">
      <c r="A203" s="59">
        <v>3</v>
      </c>
      <c r="B203" s="52" t="s">
        <v>746</v>
      </c>
      <c r="C203" s="81" t="s">
        <v>13</v>
      </c>
      <c r="D203" s="82">
        <v>94.75</v>
      </c>
      <c r="E203" s="104"/>
      <c r="F203" s="62">
        <f>+D203*E203</f>
        <v>0</v>
      </c>
    </row>
    <row r="204" spans="1:6" s="72" customFormat="1">
      <c r="A204" s="59"/>
      <c r="B204" s="52"/>
      <c r="C204" s="81"/>
      <c r="D204" s="82"/>
      <c r="E204" s="85"/>
      <c r="F204" s="85"/>
    </row>
    <row r="205" spans="1:6" s="72" customFormat="1" ht="330" customHeight="1">
      <c r="A205" s="59">
        <v>4</v>
      </c>
      <c r="B205" s="52" t="s">
        <v>158</v>
      </c>
      <c r="C205" s="81"/>
      <c r="D205" s="82"/>
      <c r="E205" s="85"/>
      <c r="F205" s="85"/>
    </row>
    <row r="206" spans="1:6" s="72" customFormat="1" ht="25.5">
      <c r="A206" s="74" t="s">
        <v>22</v>
      </c>
      <c r="B206" s="52" t="s">
        <v>747</v>
      </c>
      <c r="C206" s="81" t="s">
        <v>2</v>
      </c>
      <c r="D206" s="82">
        <v>1</v>
      </c>
      <c r="E206" s="104"/>
      <c r="F206" s="85">
        <f>+D206*E206</f>
        <v>0</v>
      </c>
    </row>
    <row r="207" spans="1:6" s="72" customFormat="1" ht="25.5">
      <c r="A207" s="74" t="s">
        <v>22</v>
      </c>
      <c r="B207" s="52" t="s">
        <v>748</v>
      </c>
      <c r="C207" s="81" t="s">
        <v>2</v>
      </c>
      <c r="D207" s="82">
        <v>1</v>
      </c>
      <c r="E207" s="104"/>
      <c r="F207" s="85">
        <f>+D207*E207</f>
        <v>0</v>
      </c>
    </row>
    <row r="208" spans="1:6" s="72" customFormat="1" ht="25.5">
      <c r="A208" s="74" t="s">
        <v>22</v>
      </c>
      <c r="B208" s="52" t="s">
        <v>749</v>
      </c>
      <c r="C208" s="81" t="s">
        <v>2</v>
      </c>
      <c r="D208" s="82">
        <v>1</v>
      </c>
      <c r="E208" s="104"/>
      <c r="F208" s="85">
        <f>+D208*E208</f>
        <v>0</v>
      </c>
    </row>
    <row r="209" spans="1:6" s="72" customFormat="1">
      <c r="A209" s="59"/>
      <c r="B209" s="52"/>
      <c r="C209" s="81"/>
      <c r="D209" s="82"/>
      <c r="E209" s="83"/>
      <c r="F209" s="83"/>
    </row>
    <row r="210" spans="1:6" s="72" customFormat="1">
      <c r="A210" s="59" t="s">
        <v>26</v>
      </c>
      <c r="B210" s="63" t="s">
        <v>46</v>
      </c>
      <c r="C210" s="81"/>
      <c r="D210" s="82"/>
      <c r="E210" s="83"/>
      <c r="F210" s="89">
        <f>SUM(F194:F209)</f>
        <v>0</v>
      </c>
    </row>
    <row r="211" spans="1:6" s="72" customFormat="1">
      <c r="A211" s="59"/>
      <c r="B211" s="84"/>
      <c r="C211" s="81"/>
      <c r="D211" s="82"/>
      <c r="E211" s="83"/>
      <c r="F211" s="83"/>
    </row>
    <row r="212" spans="1:6" s="72" customFormat="1">
      <c r="A212" s="59"/>
      <c r="B212" s="52"/>
      <c r="C212" s="81"/>
      <c r="D212" s="82"/>
      <c r="E212" s="83"/>
      <c r="F212" s="83"/>
    </row>
    <row r="213" spans="1:6" s="72" customFormat="1">
      <c r="A213" s="59" t="s">
        <v>61</v>
      </c>
      <c r="B213" s="63" t="s">
        <v>15</v>
      </c>
      <c r="C213" s="81"/>
      <c r="D213" s="82"/>
      <c r="E213" s="83"/>
      <c r="F213" s="88"/>
    </row>
    <row r="214" spans="1:6" s="72" customFormat="1">
      <c r="A214" s="74"/>
      <c r="B214" s="52"/>
      <c r="C214" s="81"/>
      <c r="D214" s="82"/>
      <c r="E214" s="82"/>
      <c r="F214" s="82"/>
    </row>
    <row r="215" spans="1:6" s="72" customFormat="1">
      <c r="A215" s="59"/>
      <c r="B215" s="52" t="s">
        <v>32</v>
      </c>
      <c r="C215" s="81"/>
      <c r="D215" s="82"/>
      <c r="E215" s="83"/>
      <c r="F215" s="83"/>
    </row>
    <row r="216" spans="1:6" s="72" customFormat="1" ht="26.1" customHeight="1">
      <c r="A216" s="74" t="s">
        <v>22</v>
      </c>
      <c r="B216" s="261" t="s">
        <v>331</v>
      </c>
      <c r="C216" s="261"/>
      <c r="D216" s="261"/>
      <c r="E216" s="261"/>
      <c r="F216" s="261"/>
    </row>
    <row r="217" spans="1:6" s="72" customFormat="1">
      <c r="A217" s="74" t="s">
        <v>22</v>
      </c>
      <c r="B217" s="261" t="s">
        <v>359</v>
      </c>
      <c r="C217" s="261"/>
      <c r="D217" s="261"/>
      <c r="E217" s="261"/>
      <c r="F217" s="261"/>
    </row>
    <row r="218" spans="1:6" s="72" customFormat="1" ht="12.95" customHeight="1">
      <c r="A218" s="74" t="s">
        <v>22</v>
      </c>
      <c r="B218" s="261" t="s">
        <v>332</v>
      </c>
      <c r="C218" s="261"/>
      <c r="D218" s="261"/>
      <c r="E218" s="261"/>
      <c r="F218" s="261"/>
    </row>
    <row r="219" spans="1:6" s="72" customFormat="1" ht="12.95" customHeight="1">
      <c r="A219" s="74" t="s">
        <v>22</v>
      </c>
      <c r="B219" s="261" t="s">
        <v>750</v>
      </c>
      <c r="C219" s="261"/>
      <c r="D219" s="261"/>
      <c r="E219" s="261"/>
      <c r="F219" s="261"/>
    </row>
    <row r="220" spans="1:6" s="72" customFormat="1">
      <c r="A220" s="59"/>
      <c r="B220" s="52"/>
      <c r="C220" s="95"/>
      <c r="D220" s="82"/>
      <c r="E220" s="91"/>
      <c r="F220" s="91"/>
    </row>
    <row r="221" spans="1:6" s="72" customFormat="1" ht="51">
      <c r="A221" s="59">
        <v>1</v>
      </c>
      <c r="B221" s="52" t="s">
        <v>89</v>
      </c>
      <c r="C221" s="95" t="s">
        <v>8</v>
      </c>
      <c r="D221" s="82">
        <v>117.7988</v>
      </c>
      <c r="E221" s="104"/>
      <c r="F221" s="85">
        <f>+D221*E221</f>
        <v>0</v>
      </c>
    </row>
    <row r="222" spans="1:6" s="72" customFormat="1">
      <c r="A222" s="59"/>
      <c r="B222" s="52"/>
      <c r="C222" s="95"/>
      <c r="D222" s="82"/>
      <c r="E222" s="85"/>
      <c r="F222" s="85"/>
    </row>
    <row r="223" spans="1:6" s="72" customFormat="1" ht="63.75">
      <c r="A223" s="59">
        <v>2</v>
      </c>
      <c r="B223" s="52" t="s">
        <v>119</v>
      </c>
      <c r="C223" s="95" t="s">
        <v>8</v>
      </c>
      <c r="D223" s="82">
        <v>79.3</v>
      </c>
      <c r="E223" s="104"/>
      <c r="F223" s="85">
        <f>+D223*E223</f>
        <v>0</v>
      </c>
    </row>
    <row r="224" spans="1:6" s="72" customFormat="1">
      <c r="A224" s="59"/>
      <c r="B224" s="52"/>
      <c r="C224" s="95"/>
      <c r="D224" s="82"/>
      <c r="E224" s="85"/>
      <c r="F224" s="85"/>
    </row>
    <row r="225" spans="1:6" s="90" customFormat="1" ht="38.25">
      <c r="A225" s="59">
        <v>3</v>
      </c>
      <c r="B225" s="52" t="s">
        <v>91</v>
      </c>
      <c r="C225" s="81" t="s">
        <v>3</v>
      </c>
      <c r="D225" s="82">
        <v>496.31</v>
      </c>
      <c r="E225" s="104"/>
      <c r="F225" s="85">
        <f>+D225*E225</f>
        <v>0</v>
      </c>
    </row>
    <row r="226" spans="1:6" s="90" customFormat="1">
      <c r="A226" s="59"/>
      <c r="B226" s="52"/>
      <c r="C226" s="81"/>
      <c r="D226" s="82"/>
      <c r="E226" s="85"/>
      <c r="F226" s="85"/>
    </row>
    <row r="227" spans="1:6" s="72" customFormat="1">
      <c r="A227" s="59" t="s">
        <v>61</v>
      </c>
      <c r="B227" s="63" t="s">
        <v>14</v>
      </c>
      <c r="C227" s="81"/>
      <c r="D227" s="82"/>
      <c r="E227" s="85"/>
      <c r="F227" s="89">
        <f>SUM(F213:F226)</f>
        <v>0</v>
      </c>
    </row>
    <row r="228" spans="1:6" s="90" customFormat="1">
      <c r="A228" s="59"/>
      <c r="B228" s="52"/>
      <c r="C228" s="81"/>
      <c r="D228" s="82"/>
      <c r="E228" s="85"/>
      <c r="F228" s="85"/>
    </row>
    <row r="229" spans="1:6" s="90" customFormat="1">
      <c r="A229" s="59"/>
      <c r="B229" s="52"/>
      <c r="C229" s="81"/>
      <c r="D229" s="82"/>
      <c r="E229" s="85"/>
      <c r="F229" s="85"/>
    </row>
    <row r="230" spans="1:6">
      <c r="A230" s="59" t="s">
        <v>62</v>
      </c>
      <c r="B230" s="63" t="s">
        <v>319</v>
      </c>
    </row>
    <row r="231" spans="1:6" s="90" customFormat="1">
      <c r="A231" s="59"/>
      <c r="B231" s="52"/>
      <c r="C231" s="81"/>
      <c r="D231" s="82"/>
      <c r="E231" s="85"/>
      <c r="F231" s="85"/>
    </row>
    <row r="232" spans="1:6" s="72" customFormat="1">
      <c r="A232" s="59">
        <v>1</v>
      </c>
      <c r="B232" s="52" t="s">
        <v>245</v>
      </c>
      <c r="C232" s="81" t="s">
        <v>246</v>
      </c>
      <c r="D232" s="82">
        <v>10</v>
      </c>
      <c r="E232" s="104"/>
      <c r="F232" s="85">
        <f>+D232*E232</f>
        <v>0</v>
      </c>
    </row>
    <row r="233" spans="1:6" s="90" customFormat="1">
      <c r="A233" s="59"/>
      <c r="B233" s="52"/>
      <c r="C233" s="81"/>
      <c r="D233" s="82"/>
      <c r="E233" s="85"/>
      <c r="F233" s="85"/>
    </row>
    <row r="234" spans="1:6" s="72" customFormat="1" ht="25.5">
      <c r="A234" s="59">
        <v>2</v>
      </c>
      <c r="B234" s="52" t="s">
        <v>247</v>
      </c>
      <c r="C234" s="81" t="s">
        <v>246</v>
      </c>
      <c r="D234" s="82">
        <v>2</v>
      </c>
      <c r="E234" s="104"/>
      <c r="F234" s="85">
        <f>+D234*E234</f>
        <v>0</v>
      </c>
    </row>
    <row r="235" spans="1:6" s="90" customFormat="1">
      <c r="A235" s="59"/>
      <c r="B235" s="52"/>
      <c r="C235" s="81"/>
      <c r="D235" s="82"/>
      <c r="E235" s="85"/>
      <c r="F235" s="85"/>
    </row>
    <row r="236" spans="1:6" s="72" customFormat="1">
      <c r="A236" s="59">
        <v>3</v>
      </c>
      <c r="B236" s="52" t="s">
        <v>249</v>
      </c>
      <c r="C236" s="81" t="s">
        <v>246</v>
      </c>
      <c r="D236" s="82">
        <v>5</v>
      </c>
      <c r="E236" s="104"/>
      <c r="F236" s="85">
        <f>+D236*E236</f>
        <v>0</v>
      </c>
    </row>
    <row r="237" spans="1:6" s="90" customFormat="1">
      <c r="A237" s="59"/>
      <c r="B237" s="52"/>
      <c r="C237" s="81"/>
      <c r="D237" s="82"/>
      <c r="E237" s="85"/>
      <c r="F237" s="85"/>
    </row>
    <row r="238" spans="1:6" s="72" customFormat="1">
      <c r="A238" s="59">
        <v>4</v>
      </c>
      <c r="B238" s="52" t="s">
        <v>248</v>
      </c>
      <c r="C238" s="81" t="s">
        <v>2</v>
      </c>
      <c r="D238" s="82">
        <v>1</v>
      </c>
      <c r="E238" s="104"/>
      <c r="F238" s="85">
        <f>+D238*E238</f>
        <v>0</v>
      </c>
    </row>
    <row r="239" spans="1:6" s="90" customFormat="1">
      <c r="A239" s="59"/>
      <c r="B239" s="52"/>
      <c r="C239" s="81"/>
      <c r="D239" s="82"/>
      <c r="E239" s="85"/>
      <c r="F239" s="85"/>
    </row>
    <row r="240" spans="1:6">
      <c r="A240" s="59" t="s">
        <v>62</v>
      </c>
      <c r="B240" s="63" t="s">
        <v>320</v>
      </c>
      <c r="F240" s="89">
        <f>SUM(F230:F239)</f>
        <v>0</v>
      </c>
    </row>
    <row r="241" spans="1:6" s="90" customFormat="1">
      <c r="A241" s="59"/>
      <c r="B241" s="52"/>
      <c r="C241" s="81"/>
      <c r="D241" s="82"/>
      <c r="E241" s="85"/>
      <c r="F241" s="85"/>
    </row>
    <row r="242" spans="1:6" s="90" customFormat="1">
      <c r="A242" s="59"/>
      <c r="B242" s="52"/>
      <c r="C242" s="81"/>
      <c r="D242" s="82"/>
      <c r="E242" s="85"/>
      <c r="F242" s="85"/>
    </row>
    <row r="243" spans="1:6" s="90" customFormat="1">
      <c r="A243" s="59"/>
      <c r="B243" s="52"/>
      <c r="C243" s="81"/>
      <c r="D243" s="82"/>
      <c r="E243" s="85"/>
      <c r="F243" s="85"/>
    </row>
    <row r="244" spans="1:6" s="90" customFormat="1">
      <c r="A244" s="59"/>
      <c r="B244" s="52"/>
      <c r="C244" s="81"/>
      <c r="D244" s="82"/>
      <c r="E244" s="85"/>
      <c r="F244" s="85"/>
    </row>
    <row r="245" spans="1:6" s="90" customFormat="1">
      <c r="A245" s="59"/>
      <c r="B245" s="52"/>
      <c r="C245" s="81"/>
      <c r="D245" s="82"/>
      <c r="E245" s="85"/>
      <c r="F245" s="85"/>
    </row>
    <row r="246" spans="1:6" s="90" customFormat="1">
      <c r="A246" s="59"/>
      <c r="B246" s="52"/>
      <c r="C246" s="81"/>
      <c r="D246" s="82"/>
      <c r="E246" s="85"/>
      <c r="F246" s="85"/>
    </row>
    <row r="247" spans="1:6" s="90" customFormat="1">
      <c r="A247" s="59"/>
      <c r="B247" s="52"/>
      <c r="C247" s="81"/>
      <c r="D247" s="82"/>
      <c r="E247" s="85"/>
      <c r="F247" s="85"/>
    </row>
    <row r="248" spans="1:6" s="90" customFormat="1">
      <c r="A248" s="59"/>
      <c r="B248" s="52"/>
      <c r="C248" s="81"/>
      <c r="D248" s="82"/>
      <c r="E248" s="85"/>
      <c r="F248" s="85"/>
    </row>
    <row r="249" spans="1:6" s="90" customFormat="1">
      <c r="A249" s="59"/>
      <c r="B249" s="52"/>
      <c r="C249" s="81"/>
      <c r="D249" s="82"/>
      <c r="E249" s="85"/>
      <c r="F249" s="85"/>
    </row>
    <row r="250" spans="1:6" s="90" customFormat="1">
      <c r="A250" s="59"/>
      <c r="B250" s="52"/>
      <c r="C250" s="81"/>
      <c r="D250" s="82"/>
      <c r="E250" s="85"/>
      <c r="F250" s="85"/>
    </row>
    <row r="251" spans="1:6" s="90" customFormat="1">
      <c r="A251" s="59"/>
      <c r="B251" s="52"/>
      <c r="C251" s="81"/>
      <c r="D251" s="82"/>
      <c r="E251" s="85"/>
      <c r="F251" s="85"/>
    </row>
    <row r="252" spans="1:6" s="90" customFormat="1">
      <c r="A252" s="59"/>
      <c r="B252" s="52"/>
      <c r="C252" s="81"/>
      <c r="D252" s="82"/>
      <c r="E252" s="85"/>
      <c r="F252" s="85"/>
    </row>
    <row r="253" spans="1:6" s="90" customFormat="1">
      <c r="A253" s="59"/>
      <c r="B253" s="52"/>
      <c r="C253" s="81"/>
      <c r="D253" s="82"/>
      <c r="E253" s="85"/>
      <c r="F253" s="85"/>
    </row>
    <row r="254" spans="1:6" s="90" customFormat="1">
      <c r="A254" s="59"/>
      <c r="B254" s="52"/>
      <c r="C254" s="81"/>
      <c r="D254" s="82"/>
      <c r="E254" s="85"/>
      <c r="F254" s="85"/>
    </row>
    <row r="255" spans="1:6" s="90" customFormat="1">
      <c r="A255" s="59"/>
      <c r="B255" s="52"/>
      <c r="C255" s="81"/>
      <c r="D255" s="82"/>
      <c r="E255" s="85"/>
      <c r="F255" s="85"/>
    </row>
  </sheetData>
  <sheetProtection password="CCBE" sheet="1" objects="1" scenarios="1"/>
  <mergeCells count="39">
    <mergeCell ref="B217:F217"/>
    <mergeCell ref="B218:F218"/>
    <mergeCell ref="B219:F219"/>
    <mergeCell ref="B149:F149"/>
    <mergeCell ref="B150:F150"/>
    <mergeCell ref="B181:F181"/>
    <mergeCell ref="B196:F196"/>
    <mergeCell ref="B197:F197"/>
    <mergeCell ref="B216:F216"/>
    <mergeCell ref="B148:F148"/>
    <mergeCell ref="B85:F85"/>
    <mergeCell ref="B86:F86"/>
    <mergeCell ref="B87:F87"/>
    <mergeCell ref="B88:F88"/>
    <mergeCell ref="B89:F89"/>
    <mergeCell ref="B90:F90"/>
    <mergeCell ref="B91:F91"/>
    <mergeCell ref="B123:F123"/>
    <mergeCell ref="B124:F124"/>
    <mergeCell ref="B125:F125"/>
    <mergeCell ref="B126:F126"/>
    <mergeCell ref="B84:F84"/>
    <mergeCell ref="B54:F54"/>
    <mergeCell ref="B55:F55"/>
    <mergeCell ref="B56:F56"/>
    <mergeCell ref="B57:F57"/>
    <mergeCell ref="B58:F58"/>
    <mergeCell ref="B59:F59"/>
    <mergeCell ref="B60:F60"/>
    <mergeCell ref="B61:F61"/>
    <mergeCell ref="B62:F62"/>
    <mergeCell ref="B63:F63"/>
    <mergeCell ref="B64:F64"/>
    <mergeCell ref="B53:F53"/>
    <mergeCell ref="B48:F48"/>
    <mergeCell ref="B49:F49"/>
    <mergeCell ref="B50:F50"/>
    <mergeCell ref="B51:F51"/>
    <mergeCell ref="B52:F52"/>
  </mergeCells>
  <conditionalFormatting sqref="A205:B205">
    <cfRule type="expression" dxfId="11" priority="4">
      <formula>+CELL("unprotect",A205)=0</formula>
    </cfRule>
    <cfRule type="expression" dxfId="10" priority="5">
      <formula>"CELL(""unprotect"";A1)=0"</formula>
    </cfRule>
    <cfRule type="expression" dxfId="9" priority="6">
      <formula>"CELL(""protect"",A1)=0"</formula>
    </cfRule>
  </conditionalFormatting>
  <conditionalFormatting sqref="A199:D203">
    <cfRule type="expression" dxfId="8" priority="10">
      <formula>+CELL("unprotect",A199)=0</formula>
    </cfRule>
    <cfRule type="expression" dxfId="7" priority="11">
      <formula>"CELL(""unprotect"";A1)=0"</formula>
    </cfRule>
    <cfRule type="expression" dxfId="6" priority="12">
      <formula>"CELL(""protect"",A1)=0"</formula>
    </cfRule>
  </conditionalFormatting>
  <conditionalFormatting sqref="A198:XFD198 F199:XFD203 A201:B201 A203:B203 G205:XFD208">
    <cfRule type="expression" dxfId="5" priority="7">
      <formula>+CELL("unprotect",A198)=0</formula>
    </cfRule>
    <cfRule type="expression" dxfId="4" priority="8">
      <formula>"CELL(""unprotect"";A1)=0"</formula>
    </cfRule>
    <cfRule type="expression" dxfId="3" priority="9">
      <formula>"CELL(""protect"",A1)=0"</formula>
    </cfRule>
  </conditionalFormatting>
  <conditionalFormatting sqref="F206:F208">
    <cfRule type="expression" dxfId="2" priority="1">
      <formula>+CELL("unprotect",F206)=0</formula>
    </cfRule>
    <cfRule type="expression" dxfId="1" priority="2">
      <formula>"CELL(""unprotect"";A1)=0"</formula>
    </cfRule>
    <cfRule type="expression" dxfId="0" priority="3">
      <formula>"CELL(""protect"",A1)=0"</formula>
    </cfRule>
  </conditionalFormatting>
  <pageMargins left="0.98425196850393704" right="0.98425196850393704" top="0.98425196850393704" bottom="0.98425196850393704" header="0.59055118110236227" footer="0.59055118110236227"/>
  <pageSetup paperSize="9" scale="91" fitToHeight="0" orientation="portrait" r:id="rId1"/>
  <headerFooter alignWithMargins="0">
    <oddHeader>&amp;R&amp;"Arial Narrow,Navadno"&amp;9Športni park Savsko naselje - tenis igrišča / vzdrževalna dela / PZI / 10 Načrt s področja krajinske arhitekture</oddHeader>
    <oddFooter>&amp;R&amp;"Arial Narrow,Navadno"&amp;9&amp;P/&amp;N</oddFooter>
  </headerFooter>
  <rowBreaks count="2" manualBreakCount="2">
    <brk id="46" max="5" man="1"/>
    <brk id="6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tint="0.79998168889431442"/>
  </sheetPr>
  <dimension ref="A1:J255"/>
  <sheetViews>
    <sheetView view="pageBreakPreview" zoomScaleNormal="100" zoomScaleSheetLayoutView="100" workbookViewId="0">
      <selection activeCell="B5" sqref="B5"/>
    </sheetView>
  </sheetViews>
  <sheetFormatPr defaultColWidth="9.125" defaultRowHeight="12.75"/>
  <cols>
    <col min="1" max="1" width="4.625" style="105" bestFit="1" customWidth="1"/>
    <col min="2" max="2" width="44.125" style="106" customWidth="1"/>
    <col min="3" max="3" width="5.875" style="105" bestFit="1" customWidth="1"/>
    <col min="4" max="4" width="6.5" style="107" customWidth="1"/>
    <col min="5" max="5" width="9.5" style="32" customWidth="1"/>
    <col min="6" max="6" width="10.625" style="32" bestFit="1" customWidth="1"/>
    <col min="7" max="256" width="9.125" style="108"/>
    <col min="257" max="257" width="4.625" style="108" bestFit="1" customWidth="1"/>
    <col min="258" max="258" width="44.125" style="108" customWidth="1"/>
    <col min="259" max="259" width="5.875" style="108" bestFit="1" customWidth="1"/>
    <col min="260" max="260" width="6.5" style="108" customWidth="1"/>
    <col min="261" max="261" width="9.5" style="108" customWidth="1"/>
    <col min="262" max="262" width="10.625" style="108" bestFit="1" customWidth="1"/>
    <col min="263" max="512" width="9.125" style="108"/>
    <col min="513" max="513" width="4.625" style="108" bestFit="1" customWidth="1"/>
    <col min="514" max="514" width="44.125" style="108" customWidth="1"/>
    <col min="515" max="515" width="5.875" style="108" bestFit="1" customWidth="1"/>
    <col min="516" max="516" width="6.5" style="108" customWidth="1"/>
    <col min="517" max="517" width="9.5" style="108" customWidth="1"/>
    <col min="518" max="518" width="10.625" style="108" bestFit="1" customWidth="1"/>
    <col min="519" max="768" width="9.125" style="108"/>
    <col min="769" max="769" width="4.625" style="108" bestFit="1" customWidth="1"/>
    <col min="770" max="770" width="44.125" style="108" customWidth="1"/>
    <col min="771" max="771" width="5.875" style="108" bestFit="1" customWidth="1"/>
    <col min="772" max="772" width="6.5" style="108" customWidth="1"/>
    <col min="773" max="773" width="9.5" style="108" customWidth="1"/>
    <col min="774" max="774" width="10.625" style="108" bestFit="1" customWidth="1"/>
    <col min="775" max="1024" width="9.125" style="108"/>
    <col min="1025" max="1025" width="4.625" style="108" bestFit="1" customWidth="1"/>
    <col min="1026" max="1026" width="44.125" style="108" customWidth="1"/>
    <col min="1027" max="1027" width="5.875" style="108" bestFit="1" customWidth="1"/>
    <col min="1028" max="1028" width="6.5" style="108" customWidth="1"/>
    <col min="1029" max="1029" width="9.5" style="108" customWidth="1"/>
    <col min="1030" max="1030" width="10.625" style="108" bestFit="1" customWidth="1"/>
    <col min="1031" max="1280" width="9.125" style="108"/>
    <col min="1281" max="1281" width="4.625" style="108" bestFit="1" customWidth="1"/>
    <col min="1282" max="1282" width="44.125" style="108" customWidth="1"/>
    <col min="1283" max="1283" width="5.875" style="108" bestFit="1" customWidth="1"/>
    <col min="1284" max="1284" width="6.5" style="108" customWidth="1"/>
    <col min="1285" max="1285" width="9.5" style="108" customWidth="1"/>
    <col min="1286" max="1286" width="10.625" style="108" bestFit="1" customWidth="1"/>
    <col min="1287" max="1536" width="9.125" style="108"/>
    <col min="1537" max="1537" width="4.625" style="108" bestFit="1" customWidth="1"/>
    <col min="1538" max="1538" width="44.125" style="108" customWidth="1"/>
    <col min="1539" max="1539" width="5.875" style="108" bestFit="1" customWidth="1"/>
    <col min="1540" max="1540" width="6.5" style="108" customWidth="1"/>
    <col min="1541" max="1541" width="9.5" style="108" customWidth="1"/>
    <col min="1542" max="1542" width="10.625" style="108" bestFit="1" customWidth="1"/>
    <col min="1543" max="1792" width="9.125" style="108"/>
    <col min="1793" max="1793" width="4.625" style="108" bestFit="1" customWidth="1"/>
    <col min="1794" max="1794" width="44.125" style="108" customWidth="1"/>
    <col min="1795" max="1795" width="5.875" style="108" bestFit="1" customWidth="1"/>
    <col min="1796" max="1796" width="6.5" style="108" customWidth="1"/>
    <col min="1797" max="1797" width="9.5" style="108" customWidth="1"/>
    <col min="1798" max="1798" width="10.625" style="108" bestFit="1" customWidth="1"/>
    <col min="1799" max="2048" width="9.125" style="108"/>
    <col min="2049" max="2049" width="4.625" style="108" bestFit="1" customWidth="1"/>
    <col min="2050" max="2050" width="44.125" style="108" customWidth="1"/>
    <col min="2051" max="2051" width="5.875" style="108" bestFit="1" customWidth="1"/>
    <col min="2052" max="2052" width="6.5" style="108" customWidth="1"/>
    <col min="2053" max="2053" width="9.5" style="108" customWidth="1"/>
    <col min="2054" max="2054" width="10.625" style="108" bestFit="1" customWidth="1"/>
    <col min="2055" max="2304" width="9.125" style="108"/>
    <col min="2305" max="2305" width="4.625" style="108" bestFit="1" customWidth="1"/>
    <col min="2306" max="2306" width="44.125" style="108" customWidth="1"/>
    <col min="2307" max="2307" width="5.875" style="108" bestFit="1" customWidth="1"/>
    <col min="2308" max="2308" width="6.5" style="108" customWidth="1"/>
    <col min="2309" max="2309" width="9.5" style="108" customWidth="1"/>
    <col min="2310" max="2310" width="10.625" style="108" bestFit="1" customWidth="1"/>
    <col min="2311" max="2560" width="9.125" style="108"/>
    <col min="2561" max="2561" width="4.625" style="108" bestFit="1" customWidth="1"/>
    <col min="2562" max="2562" width="44.125" style="108" customWidth="1"/>
    <col min="2563" max="2563" width="5.875" style="108" bestFit="1" customWidth="1"/>
    <col min="2564" max="2564" width="6.5" style="108" customWidth="1"/>
    <col min="2565" max="2565" width="9.5" style="108" customWidth="1"/>
    <col min="2566" max="2566" width="10.625" style="108" bestFit="1" customWidth="1"/>
    <col min="2567" max="2816" width="9.125" style="108"/>
    <col min="2817" max="2817" width="4.625" style="108" bestFit="1" customWidth="1"/>
    <col min="2818" max="2818" width="44.125" style="108" customWidth="1"/>
    <col min="2819" max="2819" width="5.875" style="108" bestFit="1" customWidth="1"/>
    <col min="2820" max="2820" width="6.5" style="108" customWidth="1"/>
    <col min="2821" max="2821" width="9.5" style="108" customWidth="1"/>
    <col min="2822" max="2822" width="10.625" style="108" bestFit="1" customWidth="1"/>
    <col min="2823" max="3072" width="9.125" style="108"/>
    <col min="3073" max="3073" width="4.625" style="108" bestFit="1" customWidth="1"/>
    <col min="3074" max="3074" width="44.125" style="108" customWidth="1"/>
    <col min="3075" max="3075" width="5.875" style="108" bestFit="1" customWidth="1"/>
    <col min="3076" max="3076" width="6.5" style="108" customWidth="1"/>
    <col min="3077" max="3077" width="9.5" style="108" customWidth="1"/>
    <col min="3078" max="3078" width="10.625" style="108" bestFit="1" customWidth="1"/>
    <col min="3079" max="3328" width="9.125" style="108"/>
    <col min="3329" max="3329" width="4.625" style="108" bestFit="1" customWidth="1"/>
    <col min="3330" max="3330" width="44.125" style="108" customWidth="1"/>
    <col min="3331" max="3331" width="5.875" style="108" bestFit="1" customWidth="1"/>
    <col min="3332" max="3332" width="6.5" style="108" customWidth="1"/>
    <col min="3333" max="3333" width="9.5" style="108" customWidth="1"/>
    <col min="3334" max="3334" width="10.625" style="108" bestFit="1" customWidth="1"/>
    <col min="3335" max="3584" width="9.125" style="108"/>
    <col min="3585" max="3585" width="4.625" style="108" bestFit="1" customWidth="1"/>
    <col min="3586" max="3586" width="44.125" style="108" customWidth="1"/>
    <col min="3587" max="3587" width="5.875" style="108" bestFit="1" customWidth="1"/>
    <col min="3588" max="3588" width="6.5" style="108" customWidth="1"/>
    <col min="3589" max="3589" width="9.5" style="108" customWidth="1"/>
    <col min="3590" max="3590" width="10.625" style="108" bestFit="1" customWidth="1"/>
    <col min="3591" max="3840" width="9.125" style="108"/>
    <col min="3841" max="3841" width="4.625" style="108" bestFit="1" customWidth="1"/>
    <col min="3842" max="3842" width="44.125" style="108" customWidth="1"/>
    <col min="3843" max="3843" width="5.875" style="108" bestFit="1" customWidth="1"/>
    <col min="3844" max="3844" width="6.5" style="108" customWidth="1"/>
    <col min="3845" max="3845" width="9.5" style="108" customWidth="1"/>
    <col min="3846" max="3846" width="10.625" style="108" bestFit="1" customWidth="1"/>
    <col min="3847" max="4096" width="9.125" style="108"/>
    <col min="4097" max="4097" width="4.625" style="108" bestFit="1" customWidth="1"/>
    <col min="4098" max="4098" width="44.125" style="108" customWidth="1"/>
    <col min="4099" max="4099" width="5.875" style="108" bestFit="1" customWidth="1"/>
    <col min="4100" max="4100" width="6.5" style="108" customWidth="1"/>
    <col min="4101" max="4101" width="9.5" style="108" customWidth="1"/>
    <col min="4102" max="4102" width="10.625" style="108" bestFit="1" customWidth="1"/>
    <col min="4103" max="4352" width="9.125" style="108"/>
    <col min="4353" max="4353" width="4.625" style="108" bestFit="1" customWidth="1"/>
    <col min="4354" max="4354" width="44.125" style="108" customWidth="1"/>
    <col min="4355" max="4355" width="5.875" style="108" bestFit="1" customWidth="1"/>
    <col min="4356" max="4356" width="6.5" style="108" customWidth="1"/>
    <col min="4357" max="4357" width="9.5" style="108" customWidth="1"/>
    <col min="4358" max="4358" width="10.625" style="108" bestFit="1" customWidth="1"/>
    <col min="4359" max="4608" width="9.125" style="108"/>
    <col min="4609" max="4609" width="4.625" style="108" bestFit="1" customWidth="1"/>
    <col min="4610" max="4610" width="44.125" style="108" customWidth="1"/>
    <col min="4611" max="4611" width="5.875" style="108" bestFit="1" customWidth="1"/>
    <col min="4612" max="4612" width="6.5" style="108" customWidth="1"/>
    <col min="4613" max="4613" width="9.5" style="108" customWidth="1"/>
    <col min="4614" max="4614" width="10.625" style="108" bestFit="1" customWidth="1"/>
    <col min="4615" max="4864" width="9.125" style="108"/>
    <col min="4865" max="4865" width="4.625" style="108" bestFit="1" customWidth="1"/>
    <col min="4866" max="4866" width="44.125" style="108" customWidth="1"/>
    <col min="4867" max="4867" width="5.875" style="108" bestFit="1" customWidth="1"/>
    <col min="4868" max="4868" width="6.5" style="108" customWidth="1"/>
    <col min="4869" max="4869" width="9.5" style="108" customWidth="1"/>
    <col min="4870" max="4870" width="10.625" style="108" bestFit="1" customWidth="1"/>
    <col min="4871" max="5120" width="9.125" style="108"/>
    <col min="5121" max="5121" width="4.625" style="108" bestFit="1" customWidth="1"/>
    <col min="5122" max="5122" width="44.125" style="108" customWidth="1"/>
    <col min="5123" max="5123" width="5.875" style="108" bestFit="1" customWidth="1"/>
    <col min="5124" max="5124" width="6.5" style="108" customWidth="1"/>
    <col min="5125" max="5125" width="9.5" style="108" customWidth="1"/>
    <col min="5126" max="5126" width="10.625" style="108" bestFit="1" customWidth="1"/>
    <col min="5127" max="5376" width="9.125" style="108"/>
    <col min="5377" max="5377" width="4.625" style="108" bestFit="1" customWidth="1"/>
    <col min="5378" max="5378" width="44.125" style="108" customWidth="1"/>
    <col min="5379" max="5379" width="5.875" style="108" bestFit="1" customWidth="1"/>
    <col min="5380" max="5380" width="6.5" style="108" customWidth="1"/>
    <col min="5381" max="5381" width="9.5" style="108" customWidth="1"/>
    <col min="5382" max="5382" width="10.625" style="108" bestFit="1" customWidth="1"/>
    <col min="5383" max="5632" width="9.125" style="108"/>
    <col min="5633" max="5633" width="4.625" style="108" bestFit="1" customWidth="1"/>
    <col min="5634" max="5634" width="44.125" style="108" customWidth="1"/>
    <col min="5635" max="5635" width="5.875" style="108" bestFit="1" customWidth="1"/>
    <col min="5636" max="5636" width="6.5" style="108" customWidth="1"/>
    <col min="5637" max="5637" width="9.5" style="108" customWidth="1"/>
    <col min="5638" max="5638" width="10.625" style="108" bestFit="1" customWidth="1"/>
    <col min="5639" max="5888" width="9.125" style="108"/>
    <col min="5889" max="5889" width="4.625" style="108" bestFit="1" customWidth="1"/>
    <col min="5890" max="5890" width="44.125" style="108" customWidth="1"/>
    <col min="5891" max="5891" width="5.875" style="108" bestFit="1" customWidth="1"/>
    <col min="5892" max="5892" width="6.5" style="108" customWidth="1"/>
    <col min="5893" max="5893" width="9.5" style="108" customWidth="1"/>
    <col min="5894" max="5894" width="10.625" style="108" bestFit="1" customWidth="1"/>
    <col min="5895" max="6144" width="9.125" style="108"/>
    <col min="6145" max="6145" width="4.625" style="108" bestFit="1" customWidth="1"/>
    <col min="6146" max="6146" width="44.125" style="108" customWidth="1"/>
    <col min="6147" max="6147" width="5.875" style="108" bestFit="1" customWidth="1"/>
    <col min="6148" max="6148" width="6.5" style="108" customWidth="1"/>
    <col min="6149" max="6149" width="9.5" style="108" customWidth="1"/>
    <col min="6150" max="6150" width="10.625" style="108" bestFit="1" customWidth="1"/>
    <col min="6151" max="6400" width="9.125" style="108"/>
    <col min="6401" max="6401" width="4.625" style="108" bestFit="1" customWidth="1"/>
    <col min="6402" max="6402" width="44.125" style="108" customWidth="1"/>
    <col min="6403" max="6403" width="5.875" style="108" bestFit="1" customWidth="1"/>
    <col min="6404" max="6404" width="6.5" style="108" customWidth="1"/>
    <col min="6405" max="6405" width="9.5" style="108" customWidth="1"/>
    <col min="6406" max="6406" width="10.625" style="108" bestFit="1" customWidth="1"/>
    <col min="6407" max="6656" width="9.125" style="108"/>
    <col min="6657" max="6657" width="4.625" style="108" bestFit="1" customWidth="1"/>
    <col min="6658" max="6658" width="44.125" style="108" customWidth="1"/>
    <col min="6659" max="6659" width="5.875" style="108" bestFit="1" customWidth="1"/>
    <col min="6660" max="6660" width="6.5" style="108" customWidth="1"/>
    <col min="6661" max="6661" width="9.5" style="108" customWidth="1"/>
    <col min="6662" max="6662" width="10.625" style="108" bestFit="1" customWidth="1"/>
    <col min="6663" max="6912" width="9.125" style="108"/>
    <col min="6913" max="6913" width="4.625" style="108" bestFit="1" customWidth="1"/>
    <col min="6914" max="6914" width="44.125" style="108" customWidth="1"/>
    <col min="6915" max="6915" width="5.875" style="108" bestFit="1" customWidth="1"/>
    <col min="6916" max="6916" width="6.5" style="108" customWidth="1"/>
    <col min="6917" max="6917" width="9.5" style="108" customWidth="1"/>
    <col min="6918" max="6918" width="10.625" style="108" bestFit="1" customWidth="1"/>
    <col min="6919" max="7168" width="9.125" style="108"/>
    <col min="7169" max="7169" width="4.625" style="108" bestFit="1" customWidth="1"/>
    <col min="7170" max="7170" width="44.125" style="108" customWidth="1"/>
    <col min="7171" max="7171" width="5.875" style="108" bestFit="1" customWidth="1"/>
    <col min="7172" max="7172" width="6.5" style="108" customWidth="1"/>
    <col min="7173" max="7173" width="9.5" style="108" customWidth="1"/>
    <col min="7174" max="7174" width="10.625" style="108" bestFit="1" customWidth="1"/>
    <col min="7175" max="7424" width="9.125" style="108"/>
    <col min="7425" max="7425" width="4.625" style="108" bestFit="1" customWidth="1"/>
    <col min="7426" max="7426" width="44.125" style="108" customWidth="1"/>
    <col min="7427" max="7427" width="5.875" style="108" bestFit="1" customWidth="1"/>
    <col min="7428" max="7428" width="6.5" style="108" customWidth="1"/>
    <col min="7429" max="7429" width="9.5" style="108" customWidth="1"/>
    <col min="7430" max="7430" width="10.625" style="108" bestFit="1" customWidth="1"/>
    <col min="7431" max="7680" width="9.125" style="108"/>
    <col min="7681" max="7681" width="4.625" style="108" bestFit="1" customWidth="1"/>
    <col min="7682" max="7682" width="44.125" style="108" customWidth="1"/>
    <col min="7683" max="7683" width="5.875" style="108" bestFit="1" customWidth="1"/>
    <col min="7684" max="7684" width="6.5" style="108" customWidth="1"/>
    <col min="7685" max="7685" width="9.5" style="108" customWidth="1"/>
    <col min="7686" max="7686" width="10.625" style="108" bestFit="1" customWidth="1"/>
    <col min="7687" max="7936" width="9.125" style="108"/>
    <col min="7937" max="7937" width="4.625" style="108" bestFit="1" customWidth="1"/>
    <col min="7938" max="7938" width="44.125" style="108" customWidth="1"/>
    <col min="7939" max="7939" width="5.875" style="108" bestFit="1" customWidth="1"/>
    <col min="7940" max="7940" width="6.5" style="108" customWidth="1"/>
    <col min="7941" max="7941" width="9.5" style="108" customWidth="1"/>
    <col min="7942" max="7942" width="10.625" style="108" bestFit="1" customWidth="1"/>
    <col min="7943" max="8192" width="9.125" style="108"/>
    <col min="8193" max="8193" width="4.625" style="108" bestFit="1" customWidth="1"/>
    <col min="8194" max="8194" width="44.125" style="108" customWidth="1"/>
    <col min="8195" max="8195" width="5.875" style="108" bestFit="1" customWidth="1"/>
    <col min="8196" max="8196" width="6.5" style="108" customWidth="1"/>
    <col min="8197" max="8197" width="9.5" style="108" customWidth="1"/>
    <col min="8198" max="8198" width="10.625" style="108" bestFit="1" customWidth="1"/>
    <col min="8199" max="8448" width="9.125" style="108"/>
    <col min="8449" max="8449" width="4.625" style="108" bestFit="1" customWidth="1"/>
    <col min="8450" max="8450" width="44.125" style="108" customWidth="1"/>
    <col min="8451" max="8451" width="5.875" style="108" bestFit="1" customWidth="1"/>
    <col min="8452" max="8452" width="6.5" style="108" customWidth="1"/>
    <col min="8453" max="8453" width="9.5" style="108" customWidth="1"/>
    <col min="8454" max="8454" width="10.625" style="108" bestFit="1" customWidth="1"/>
    <col min="8455" max="8704" width="9.125" style="108"/>
    <col min="8705" max="8705" width="4.625" style="108" bestFit="1" customWidth="1"/>
    <col min="8706" max="8706" width="44.125" style="108" customWidth="1"/>
    <col min="8707" max="8707" width="5.875" style="108" bestFit="1" customWidth="1"/>
    <col min="8708" max="8708" width="6.5" style="108" customWidth="1"/>
    <col min="8709" max="8709" width="9.5" style="108" customWidth="1"/>
    <col min="8710" max="8710" width="10.625" style="108" bestFit="1" customWidth="1"/>
    <col min="8711" max="8960" width="9.125" style="108"/>
    <col min="8961" max="8961" width="4.625" style="108" bestFit="1" customWidth="1"/>
    <col min="8962" max="8962" width="44.125" style="108" customWidth="1"/>
    <col min="8963" max="8963" width="5.875" style="108" bestFit="1" customWidth="1"/>
    <col min="8964" max="8964" width="6.5" style="108" customWidth="1"/>
    <col min="8965" max="8965" width="9.5" style="108" customWidth="1"/>
    <col min="8966" max="8966" width="10.625" style="108" bestFit="1" customWidth="1"/>
    <col min="8967" max="9216" width="9.125" style="108"/>
    <col min="9217" max="9217" width="4.625" style="108" bestFit="1" customWidth="1"/>
    <col min="9218" max="9218" width="44.125" style="108" customWidth="1"/>
    <col min="9219" max="9219" width="5.875" style="108" bestFit="1" customWidth="1"/>
    <col min="9220" max="9220" width="6.5" style="108" customWidth="1"/>
    <col min="9221" max="9221" width="9.5" style="108" customWidth="1"/>
    <col min="9222" max="9222" width="10.625" style="108" bestFit="1" customWidth="1"/>
    <col min="9223" max="9472" width="9.125" style="108"/>
    <col min="9473" max="9473" width="4.625" style="108" bestFit="1" customWidth="1"/>
    <col min="9474" max="9474" width="44.125" style="108" customWidth="1"/>
    <col min="9475" max="9475" width="5.875" style="108" bestFit="1" customWidth="1"/>
    <col min="9476" max="9476" width="6.5" style="108" customWidth="1"/>
    <col min="9477" max="9477" width="9.5" style="108" customWidth="1"/>
    <col min="9478" max="9478" width="10.625" style="108" bestFit="1" customWidth="1"/>
    <col min="9479" max="9728" width="9.125" style="108"/>
    <col min="9729" max="9729" width="4.625" style="108" bestFit="1" customWidth="1"/>
    <col min="9730" max="9730" width="44.125" style="108" customWidth="1"/>
    <col min="9731" max="9731" width="5.875" style="108" bestFit="1" customWidth="1"/>
    <col min="9732" max="9732" width="6.5" style="108" customWidth="1"/>
    <col min="9733" max="9733" width="9.5" style="108" customWidth="1"/>
    <col min="9734" max="9734" width="10.625" style="108" bestFit="1" customWidth="1"/>
    <col min="9735" max="9984" width="9.125" style="108"/>
    <col min="9985" max="9985" width="4.625" style="108" bestFit="1" customWidth="1"/>
    <col min="9986" max="9986" width="44.125" style="108" customWidth="1"/>
    <col min="9987" max="9987" width="5.875" style="108" bestFit="1" customWidth="1"/>
    <col min="9988" max="9988" width="6.5" style="108" customWidth="1"/>
    <col min="9989" max="9989" width="9.5" style="108" customWidth="1"/>
    <col min="9990" max="9990" width="10.625" style="108" bestFit="1" customWidth="1"/>
    <col min="9991" max="10240" width="9.125" style="108"/>
    <col min="10241" max="10241" width="4.625" style="108" bestFit="1" customWidth="1"/>
    <col min="10242" max="10242" width="44.125" style="108" customWidth="1"/>
    <col min="10243" max="10243" width="5.875" style="108" bestFit="1" customWidth="1"/>
    <col min="10244" max="10244" width="6.5" style="108" customWidth="1"/>
    <col min="10245" max="10245" width="9.5" style="108" customWidth="1"/>
    <col min="10246" max="10246" width="10.625" style="108" bestFit="1" customWidth="1"/>
    <col min="10247" max="10496" width="9.125" style="108"/>
    <col min="10497" max="10497" width="4.625" style="108" bestFit="1" customWidth="1"/>
    <col min="10498" max="10498" width="44.125" style="108" customWidth="1"/>
    <col min="10499" max="10499" width="5.875" style="108" bestFit="1" customWidth="1"/>
    <col min="10500" max="10500" width="6.5" style="108" customWidth="1"/>
    <col min="10501" max="10501" width="9.5" style="108" customWidth="1"/>
    <col min="10502" max="10502" width="10.625" style="108" bestFit="1" customWidth="1"/>
    <col min="10503" max="10752" width="9.125" style="108"/>
    <col min="10753" max="10753" width="4.625" style="108" bestFit="1" customWidth="1"/>
    <col min="10754" max="10754" width="44.125" style="108" customWidth="1"/>
    <col min="10755" max="10755" width="5.875" style="108" bestFit="1" customWidth="1"/>
    <col min="10756" max="10756" width="6.5" style="108" customWidth="1"/>
    <col min="10757" max="10757" width="9.5" style="108" customWidth="1"/>
    <col min="10758" max="10758" width="10.625" style="108" bestFit="1" customWidth="1"/>
    <col min="10759" max="11008" width="9.125" style="108"/>
    <col min="11009" max="11009" width="4.625" style="108" bestFit="1" customWidth="1"/>
    <col min="11010" max="11010" width="44.125" style="108" customWidth="1"/>
    <col min="11011" max="11011" width="5.875" style="108" bestFit="1" customWidth="1"/>
    <col min="11012" max="11012" width="6.5" style="108" customWidth="1"/>
    <col min="11013" max="11013" width="9.5" style="108" customWidth="1"/>
    <col min="11014" max="11014" width="10.625" style="108" bestFit="1" customWidth="1"/>
    <col min="11015" max="11264" width="9.125" style="108"/>
    <col min="11265" max="11265" width="4.625" style="108" bestFit="1" customWidth="1"/>
    <col min="11266" max="11266" width="44.125" style="108" customWidth="1"/>
    <col min="11267" max="11267" width="5.875" style="108" bestFit="1" customWidth="1"/>
    <col min="11268" max="11268" width="6.5" style="108" customWidth="1"/>
    <col min="11269" max="11269" width="9.5" style="108" customWidth="1"/>
    <col min="11270" max="11270" width="10.625" style="108" bestFit="1" customWidth="1"/>
    <col min="11271" max="11520" width="9.125" style="108"/>
    <col min="11521" max="11521" width="4.625" style="108" bestFit="1" customWidth="1"/>
    <col min="11522" max="11522" width="44.125" style="108" customWidth="1"/>
    <col min="11523" max="11523" width="5.875" style="108" bestFit="1" customWidth="1"/>
    <col min="11524" max="11524" width="6.5" style="108" customWidth="1"/>
    <col min="11525" max="11525" width="9.5" style="108" customWidth="1"/>
    <col min="11526" max="11526" width="10.625" style="108" bestFit="1" customWidth="1"/>
    <col min="11527" max="11776" width="9.125" style="108"/>
    <col min="11777" max="11777" width="4.625" style="108" bestFit="1" customWidth="1"/>
    <col min="11778" max="11778" width="44.125" style="108" customWidth="1"/>
    <col min="11779" max="11779" width="5.875" style="108" bestFit="1" customWidth="1"/>
    <col min="11780" max="11780" width="6.5" style="108" customWidth="1"/>
    <col min="11781" max="11781" width="9.5" style="108" customWidth="1"/>
    <col min="11782" max="11782" width="10.625" style="108" bestFit="1" customWidth="1"/>
    <col min="11783" max="12032" width="9.125" style="108"/>
    <col min="12033" max="12033" width="4.625" style="108" bestFit="1" customWidth="1"/>
    <col min="12034" max="12034" width="44.125" style="108" customWidth="1"/>
    <col min="12035" max="12035" width="5.875" style="108" bestFit="1" customWidth="1"/>
    <col min="12036" max="12036" width="6.5" style="108" customWidth="1"/>
    <col min="12037" max="12037" width="9.5" style="108" customWidth="1"/>
    <col min="12038" max="12038" width="10.625" style="108" bestFit="1" customWidth="1"/>
    <col min="12039" max="12288" width="9.125" style="108"/>
    <col min="12289" max="12289" width="4.625" style="108" bestFit="1" customWidth="1"/>
    <col min="12290" max="12290" width="44.125" style="108" customWidth="1"/>
    <col min="12291" max="12291" width="5.875" style="108" bestFit="1" customWidth="1"/>
    <col min="12292" max="12292" width="6.5" style="108" customWidth="1"/>
    <col min="12293" max="12293" width="9.5" style="108" customWidth="1"/>
    <col min="12294" max="12294" width="10.625" style="108" bestFit="1" customWidth="1"/>
    <col min="12295" max="12544" width="9.125" style="108"/>
    <col min="12545" max="12545" width="4.625" style="108" bestFit="1" customWidth="1"/>
    <col min="12546" max="12546" width="44.125" style="108" customWidth="1"/>
    <col min="12547" max="12547" width="5.875" style="108" bestFit="1" customWidth="1"/>
    <col min="12548" max="12548" width="6.5" style="108" customWidth="1"/>
    <col min="12549" max="12549" width="9.5" style="108" customWidth="1"/>
    <col min="12550" max="12550" width="10.625" style="108" bestFit="1" customWidth="1"/>
    <col min="12551" max="12800" width="9.125" style="108"/>
    <col min="12801" max="12801" width="4.625" style="108" bestFit="1" customWidth="1"/>
    <col min="12802" max="12802" width="44.125" style="108" customWidth="1"/>
    <col min="12803" max="12803" width="5.875" style="108" bestFit="1" customWidth="1"/>
    <col min="12804" max="12804" width="6.5" style="108" customWidth="1"/>
    <col min="12805" max="12805" width="9.5" style="108" customWidth="1"/>
    <col min="12806" max="12806" width="10.625" style="108" bestFit="1" customWidth="1"/>
    <col min="12807" max="13056" width="9.125" style="108"/>
    <col min="13057" max="13057" width="4.625" style="108" bestFit="1" customWidth="1"/>
    <col min="13058" max="13058" width="44.125" style="108" customWidth="1"/>
    <col min="13059" max="13059" width="5.875" style="108" bestFit="1" customWidth="1"/>
    <col min="13060" max="13060" width="6.5" style="108" customWidth="1"/>
    <col min="13061" max="13061" width="9.5" style="108" customWidth="1"/>
    <col min="13062" max="13062" width="10.625" style="108" bestFit="1" customWidth="1"/>
    <col min="13063" max="13312" width="9.125" style="108"/>
    <col min="13313" max="13313" width="4.625" style="108" bestFit="1" customWidth="1"/>
    <col min="13314" max="13314" width="44.125" style="108" customWidth="1"/>
    <col min="13315" max="13315" width="5.875" style="108" bestFit="1" customWidth="1"/>
    <col min="13316" max="13316" width="6.5" style="108" customWidth="1"/>
    <col min="13317" max="13317" width="9.5" style="108" customWidth="1"/>
    <col min="13318" max="13318" width="10.625" style="108" bestFit="1" customWidth="1"/>
    <col min="13319" max="13568" width="9.125" style="108"/>
    <col min="13569" max="13569" width="4.625" style="108" bestFit="1" customWidth="1"/>
    <col min="13570" max="13570" width="44.125" style="108" customWidth="1"/>
    <col min="13571" max="13571" width="5.875" style="108" bestFit="1" customWidth="1"/>
    <col min="13572" max="13572" width="6.5" style="108" customWidth="1"/>
    <col min="13573" max="13573" width="9.5" style="108" customWidth="1"/>
    <col min="13574" max="13574" width="10.625" style="108" bestFit="1" customWidth="1"/>
    <col min="13575" max="13824" width="9.125" style="108"/>
    <col min="13825" max="13825" width="4.625" style="108" bestFit="1" customWidth="1"/>
    <col min="13826" max="13826" width="44.125" style="108" customWidth="1"/>
    <col min="13827" max="13827" width="5.875" style="108" bestFit="1" customWidth="1"/>
    <col min="13828" max="13828" width="6.5" style="108" customWidth="1"/>
    <col min="13829" max="13829" width="9.5" style="108" customWidth="1"/>
    <col min="13830" max="13830" width="10.625" style="108" bestFit="1" customWidth="1"/>
    <col min="13831" max="14080" width="9.125" style="108"/>
    <col min="14081" max="14081" width="4.625" style="108" bestFit="1" customWidth="1"/>
    <col min="14082" max="14082" width="44.125" style="108" customWidth="1"/>
    <col min="14083" max="14083" width="5.875" style="108" bestFit="1" customWidth="1"/>
    <col min="14084" max="14084" width="6.5" style="108" customWidth="1"/>
    <col min="14085" max="14085" width="9.5" style="108" customWidth="1"/>
    <col min="14086" max="14086" width="10.625" style="108" bestFit="1" customWidth="1"/>
    <col min="14087" max="14336" width="9.125" style="108"/>
    <col min="14337" max="14337" width="4.625" style="108" bestFit="1" customWidth="1"/>
    <col min="14338" max="14338" width="44.125" style="108" customWidth="1"/>
    <col min="14339" max="14339" width="5.875" style="108" bestFit="1" customWidth="1"/>
    <col min="14340" max="14340" width="6.5" style="108" customWidth="1"/>
    <col min="14341" max="14341" width="9.5" style="108" customWidth="1"/>
    <col min="14342" max="14342" width="10.625" style="108" bestFit="1" customWidth="1"/>
    <col min="14343" max="14592" width="9.125" style="108"/>
    <col min="14593" max="14593" width="4.625" style="108" bestFit="1" customWidth="1"/>
    <col min="14594" max="14594" width="44.125" style="108" customWidth="1"/>
    <col min="14595" max="14595" width="5.875" style="108" bestFit="1" customWidth="1"/>
    <col min="14596" max="14596" width="6.5" style="108" customWidth="1"/>
    <col min="14597" max="14597" width="9.5" style="108" customWidth="1"/>
    <col min="14598" max="14598" width="10.625" style="108" bestFit="1" customWidth="1"/>
    <col min="14599" max="14848" width="9.125" style="108"/>
    <col min="14849" max="14849" width="4.625" style="108" bestFit="1" customWidth="1"/>
    <col min="14850" max="14850" width="44.125" style="108" customWidth="1"/>
    <col min="14851" max="14851" width="5.875" style="108" bestFit="1" customWidth="1"/>
    <col min="14852" max="14852" width="6.5" style="108" customWidth="1"/>
    <col min="14853" max="14853" width="9.5" style="108" customWidth="1"/>
    <col min="14854" max="14854" width="10.625" style="108" bestFit="1" customWidth="1"/>
    <col min="14855" max="15104" width="9.125" style="108"/>
    <col min="15105" max="15105" width="4.625" style="108" bestFit="1" customWidth="1"/>
    <col min="15106" max="15106" width="44.125" style="108" customWidth="1"/>
    <col min="15107" max="15107" width="5.875" style="108" bestFit="1" customWidth="1"/>
    <col min="15108" max="15108" width="6.5" style="108" customWidth="1"/>
    <col min="15109" max="15109" width="9.5" style="108" customWidth="1"/>
    <col min="15110" max="15110" width="10.625" style="108" bestFit="1" customWidth="1"/>
    <col min="15111" max="15360" width="9.125" style="108"/>
    <col min="15361" max="15361" width="4.625" style="108" bestFit="1" customWidth="1"/>
    <col min="15362" max="15362" width="44.125" style="108" customWidth="1"/>
    <col min="15363" max="15363" width="5.875" style="108" bestFit="1" customWidth="1"/>
    <col min="15364" max="15364" width="6.5" style="108" customWidth="1"/>
    <col min="15365" max="15365" width="9.5" style="108" customWidth="1"/>
    <col min="15366" max="15366" width="10.625" style="108" bestFit="1" customWidth="1"/>
    <col min="15367" max="15616" width="9.125" style="108"/>
    <col min="15617" max="15617" width="4.625" style="108" bestFit="1" customWidth="1"/>
    <col min="15618" max="15618" width="44.125" style="108" customWidth="1"/>
    <col min="15619" max="15619" width="5.875" style="108" bestFit="1" customWidth="1"/>
    <col min="15620" max="15620" width="6.5" style="108" customWidth="1"/>
    <col min="15621" max="15621" width="9.5" style="108" customWidth="1"/>
    <col min="15622" max="15622" width="10.625" style="108" bestFit="1" customWidth="1"/>
    <col min="15623" max="15872" width="9.125" style="108"/>
    <col min="15873" max="15873" width="4.625" style="108" bestFit="1" customWidth="1"/>
    <col min="15874" max="15874" width="44.125" style="108" customWidth="1"/>
    <col min="15875" max="15875" width="5.875" style="108" bestFit="1" customWidth="1"/>
    <col min="15876" max="15876" width="6.5" style="108" customWidth="1"/>
    <col min="15877" max="15877" width="9.5" style="108" customWidth="1"/>
    <col min="15878" max="15878" width="10.625" style="108" bestFit="1" customWidth="1"/>
    <col min="15879" max="16128" width="9.125" style="108"/>
    <col min="16129" max="16129" width="4.625" style="108" bestFit="1" customWidth="1"/>
    <col min="16130" max="16130" width="44.125" style="108" customWidth="1"/>
    <col min="16131" max="16131" width="5.875" style="108" bestFit="1" customWidth="1"/>
    <col min="16132" max="16132" width="6.5" style="108" customWidth="1"/>
    <col min="16133" max="16133" width="9.5" style="108" customWidth="1"/>
    <col min="16134" max="16134" width="10.625" style="108" bestFit="1" customWidth="1"/>
    <col min="16135" max="16384" width="9.125" style="108"/>
  </cols>
  <sheetData>
    <row r="1" spans="1:6">
      <c r="F1" s="33"/>
    </row>
    <row r="2" spans="1:6">
      <c r="B2" s="109" t="s">
        <v>751</v>
      </c>
      <c r="F2" s="33"/>
    </row>
    <row r="3" spans="1:6">
      <c r="F3" s="33"/>
    </row>
    <row r="4" spans="1:6">
      <c r="F4" s="33"/>
    </row>
    <row r="5" spans="1:6">
      <c r="B5" s="110" t="s">
        <v>27</v>
      </c>
      <c r="F5" s="33"/>
    </row>
    <row r="6" spans="1:6">
      <c r="B6" s="110"/>
      <c r="F6" s="33"/>
    </row>
    <row r="7" spans="1:6">
      <c r="B7" s="110"/>
      <c r="F7" s="33"/>
    </row>
    <row r="8" spans="1:6">
      <c r="A8" s="121" t="s">
        <v>253</v>
      </c>
      <c r="B8" s="110" t="s">
        <v>21</v>
      </c>
      <c r="C8" s="121"/>
      <c r="E8" s="33"/>
      <c r="F8" s="39">
        <f>F49</f>
        <v>0</v>
      </c>
    </row>
    <row r="9" spans="1:6">
      <c r="F9" s="39"/>
    </row>
    <row r="10" spans="1:6">
      <c r="A10" s="121" t="s">
        <v>266</v>
      </c>
      <c r="B10" s="110" t="s">
        <v>267</v>
      </c>
      <c r="C10" s="121"/>
      <c r="E10" s="33"/>
      <c r="F10" s="39">
        <f>F100</f>
        <v>0</v>
      </c>
    </row>
    <row r="11" spans="1:6">
      <c r="F11" s="39"/>
    </row>
    <row r="12" spans="1:6" s="162" customFormat="1">
      <c r="A12" s="121" t="s">
        <v>283</v>
      </c>
      <c r="B12" s="110" t="s">
        <v>284</v>
      </c>
      <c r="C12" s="121"/>
      <c r="D12" s="107"/>
      <c r="E12" s="33"/>
      <c r="F12" s="39"/>
    </row>
    <row r="13" spans="1:6">
      <c r="F13" s="39"/>
    </row>
    <row r="14" spans="1:6" s="162" customFormat="1">
      <c r="A14" s="105" t="s">
        <v>285</v>
      </c>
      <c r="B14" s="106" t="s">
        <v>286</v>
      </c>
      <c r="C14" s="105"/>
      <c r="D14" s="107"/>
      <c r="E14" s="32"/>
      <c r="F14" s="39">
        <f>F112</f>
        <v>0</v>
      </c>
    </row>
    <row r="15" spans="1:6" s="162" customFormat="1">
      <c r="A15" s="105" t="s">
        <v>287</v>
      </c>
      <c r="B15" s="106" t="s">
        <v>288</v>
      </c>
      <c r="C15" s="105"/>
      <c r="D15" s="107"/>
      <c r="E15" s="32"/>
      <c r="F15" s="39">
        <f>F135</f>
        <v>0</v>
      </c>
    </row>
    <row r="16" spans="1:6" s="162" customFormat="1">
      <c r="A16" s="105" t="s">
        <v>292</v>
      </c>
      <c r="B16" s="106" t="s">
        <v>293</v>
      </c>
      <c r="C16" s="105"/>
      <c r="D16" s="107"/>
      <c r="E16" s="32"/>
      <c r="F16" s="39">
        <f>F157</f>
        <v>0</v>
      </c>
    </row>
    <row r="17" spans="1:6" s="162" customFormat="1">
      <c r="A17" s="105" t="s">
        <v>296</v>
      </c>
      <c r="B17" s="106" t="s">
        <v>297</v>
      </c>
      <c r="C17" s="105"/>
      <c r="D17" s="107"/>
      <c r="E17" s="32"/>
      <c r="F17" s="39">
        <f>F178</f>
        <v>0</v>
      </c>
    </row>
    <row r="18" spans="1:6" s="162" customFormat="1">
      <c r="A18" s="105" t="s">
        <v>300</v>
      </c>
      <c r="B18" s="106" t="s">
        <v>301</v>
      </c>
      <c r="C18" s="105"/>
      <c r="D18" s="107"/>
      <c r="E18" s="32"/>
      <c r="F18" s="39">
        <f>F188</f>
        <v>0</v>
      </c>
    </row>
    <row r="19" spans="1:6" s="162" customFormat="1">
      <c r="A19" s="105"/>
      <c r="B19" s="106"/>
      <c r="C19" s="105"/>
      <c r="D19" s="107"/>
      <c r="E19" s="32"/>
      <c r="F19" s="39"/>
    </row>
    <row r="20" spans="1:6" s="162" customFormat="1">
      <c r="A20" s="121" t="s">
        <v>302</v>
      </c>
      <c r="B20" s="110" t="s">
        <v>303</v>
      </c>
      <c r="C20" s="121"/>
      <c r="D20" s="107"/>
      <c r="E20" s="33"/>
      <c r="F20" s="39">
        <f>F200</f>
        <v>0</v>
      </c>
    </row>
    <row r="21" spans="1:6" s="162" customFormat="1">
      <c r="A21" s="105"/>
      <c r="B21" s="106"/>
      <c r="C21" s="105"/>
      <c r="D21" s="107"/>
      <c r="E21" s="32"/>
      <c r="F21" s="39"/>
    </row>
    <row r="22" spans="1:6" s="162" customFormat="1">
      <c r="A22" s="121" t="s">
        <v>304</v>
      </c>
      <c r="B22" s="110" t="s">
        <v>305</v>
      </c>
      <c r="C22" s="121"/>
      <c r="D22" s="107"/>
      <c r="E22" s="33"/>
      <c r="F22" s="39">
        <f>F216</f>
        <v>0</v>
      </c>
    </row>
    <row r="23" spans="1:6" s="162" customFormat="1">
      <c r="A23" s="105"/>
      <c r="B23" s="106"/>
      <c r="C23" s="105"/>
      <c r="D23" s="107"/>
      <c r="E23" s="32"/>
      <c r="F23" s="39"/>
    </row>
    <row r="24" spans="1:6" s="162" customFormat="1">
      <c r="A24" s="121" t="s">
        <v>308</v>
      </c>
      <c r="B24" s="163" t="s">
        <v>310</v>
      </c>
      <c r="C24" s="121"/>
      <c r="D24" s="107"/>
      <c r="E24" s="33"/>
      <c r="F24" s="39">
        <f>+F224</f>
        <v>0</v>
      </c>
    </row>
    <row r="25" spans="1:6" s="162" customFormat="1">
      <c r="A25" s="121"/>
      <c r="B25" s="163"/>
      <c r="C25" s="121"/>
      <c r="D25" s="107"/>
      <c r="E25" s="33"/>
      <c r="F25" s="39"/>
    </row>
    <row r="26" spans="1:6">
      <c r="A26" s="121" t="s">
        <v>309</v>
      </c>
      <c r="B26" s="163" t="s">
        <v>251</v>
      </c>
      <c r="C26" s="121"/>
      <c r="E26" s="33"/>
      <c r="F26" s="39">
        <f>+F232</f>
        <v>0</v>
      </c>
    </row>
    <row r="27" spans="1:6" ht="13.5" thickBot="1">
      <c r="A27" s="118"/>
      <c r="B27" s="119"/>
      <c r="C27" s="118"/>
      <c r="D27" s="120"/>
      <c r="E27" s="34"/>
      <c r="F27" s="40"/>
    </row>
    <row r="28" spans="1:6" ht="13.5" thickTop="1">
      <c r="A28" s="121"/>
      <c r="B28" s="110"/>
      <c r="C28" s="121"/>
      <c r="E28" s="33"/>
      <c r="F28" s="41"/>
    </row>
    <row r="29" spans="1:6">
      <c r="A29" s="121"/>
      <c r="B29" s="122" t="s">
        <v>311</v>
      </c>
      <c r="C29" s="121"/>
      <c r="E29" s="33"/>
      <c r="F29" s="39">
        <f>SUM(F8:F27)</f>
        <v>0</v>
      </c>
    </row>
    <row r="30" spans="1:6">
      <c r="A30" s="121"/>
      <c r="B30" s="163"/>
      <c r="C30" s="121"/>
      <c r="E30" s="33"/>
      <c r="F30" s="39"/>
    </row>
    <row r="31" spans="1:6" s="166" customFormat="1">
      <c r="A31" s="164"/>
      <c r="B31" s="66"/>
      <c r="C31" s="164"/>
      <c r="D31" s="165"/>
      <c r="E31" s="43"/>
      <c r="F31" s="44"/>
    </row>
    <row r="32" spans="1:6" ht="13.5" thickBot="1">
      <c r="A32" s="118"/>
      <c r="B32" s="119"/>
      <c r="C32" s="118"/>
      <c r="D32" s="120"/>
      <c r="E32" s="34"/>
      <c r="F32" s="40"/>
    </row>
    <row r="33" spans="1:6" ht="13.5" thickTop="1">
      <c r="A33" s="121"/>
      <c r="B33" s="110"/>
      <c r="C33" s="121"/>
      <c r="E33" s="33"/>
      <c r="F33" s="41"/>
    </row>
    <row r="34" spans="1:6">
      <c r="A34" s="121"/>
      <c r="B34" s="122" t="s">
        <v>311</v>
      </c>
      <c r="C34" s="121"/>
      <c r="E34" s="33"/>
      <c r="F34" s="39">
        <f>F29</f>
        <v>0</v>
      </c>
    </row>
    <row r="35" spans="1:6">
      <c r="F35" s="33"/>
    </row>
    <row r="38" spans="1:6">
      <c r="A38" s="121" t="s">
        <v>250</v>
      </c>
      <c r="B38" s="110" t="s">
        <v>252</v>
      </c>
      <c r="C38" s="121"/>
    </row>
    <row r="39" spans="1:6">
      <c r="A39" s="121"/>
      <c r="B39" s="110"/>
      <c r="C39" s="121"/>
    </row>
    <row r="40" spans="1:6">
      <c r="A40" s="121" t="s">
        <v>253</v>
      </c>
      <c r="B40" s="110" t="s">
        <v>21</v>
      </c>
    </row>
    <row r="41" spans="1:6">
      <c r="A41" s="121" t="s">
        <v>254</v>
      </c>
      <c r="B41" s="110" t="s">
        <v>255</v>
      </c>
      <c r="C41" s="121" t="s">
        <v>256</v>
      </c>
      <c r="D41" s="107" t="s">
        <v>257</v>
      </c>
      <c r="E41" s="33" t="s">
        <v>258</v>
      </c>
      <c r="F41" s="33" t="s">
        <v>259</v>
      </c>
    </row>
    <row r="42" spans="1:6">
      <c r="A42" s="121"/>
      <c r="B42" s="110"/>
      <c r="C42" s="121"/>
      <c r="E42" s="33"/>
      <c r="F42" s="33"/>
    </row>
    <row r="43" spans="1:6" ht="25.5">
      <c r="A43" s="105" t="s">
        <v>260</v>
      </c>
      <c r="B43" s="106" t="s">
        <v>567</v>
      </c>
      <c r="C43" s="105" t="s">
        <v>261</v>
      </c>
      <c r="D43" s="107">
        <v>260</v>
      </c>
      <c r="E43" s="38"/>
      <c r="F43" s="32">
        <f>D43*E43</f>
        <v>0</v>
      </c>
    </row>
    <row r="45" spans="1:6" ht="25.5">
      <c r="A45" s="105" t="s">
        <v>262</v>
      </c>
      <c r="B45" s="106" t="s">
        <v>568</v>
      </c>
      <c r="C45" s="105" t="s">
        <v>261</v>
      </c>
      <c r="D45" s="107">
        <v>260</v>
      </c>
      <c r="E45" s="38"/>
      <c r="F45" s="32">
        <f>D45*E45</f>
        <v>0</v>
      </c>
    </row>
    <row r="47" spans="1:6">
      <c r="A47" s="105" t="s">
        <v>263</v>
      </c>
      <c r="B47" s="106" t="s">
        <v>264</v>
      </c>
      <c r="C47" s="105" t="s">
        <v>246</v>
      </c>
      <c r="D47" s="107">
        <v>20</v>
      </c>
      <c r="E47" s="38"/>
      <c r="F47" s="32">
        <f>D47*E47</f>
        <v>0</v>
      </c>
    </row>
    <row r="49" spans="1:6">
      <c r="B49" s="110" t="s">
        <v>265</v>
      </c>
      <c r="F49" s="33">
        <f>SUM(F43:F48)</f>
        <v>0</v>
      </c>
    </row>
    <row r="50" spans="1:6">
      <c r="B50" s="110"/>
      <c r="F50" s="33"/>
    </row>
    <row r="52" spans="1:6">
      <c r="A52" s="121" t="s">
        <v>266</v>
      </c>
      <c r="B52" s="110" t="s">
        <v>267</v>
      </c>
    </row>
    <row r="53" spans="1:6">
      <c r="A53" s="121" t="s">
        <v>254</v>
      </c>
      <c r="B53" s="110" t="s">
        <v>255</v>
      </c>
      <c r="C53" s="121" t="s">
        <v>256</v>
      </c>
      <c r="D53" s="107" t="s">
        <v>257</v>
      </c>
      <c r="E53" s="33" t="s">
        <v>258</v>
      </c>
      <c r="F53" s="33" t="s">
        <v>259</v>
      </c>
    </row>
    <row r="54" spans="1:6">
      <c r="A54" s="121"/>
      <c r="B54" s="110"/>
      <c r="C54" s="121"/>
      <c r="E54" s="33"/>
      <c r="F54" s="33"/>
    </row>
    <row r="55" spans="1:6" ht="63.75">
      <c r="A55" s="167" t="s">
        <v>260</v>
      </c>
      <c r="B55" s="168" t="s">
        <v>579</v>
      </c>
      <c r="C55" s="169" t="s">
        <v>261</v>
      </c>
      <c r="D55" s="107">
        <v>228</v>
      </c>
      <c r="E55" s="38"/>
      <c r="F55" s="32">
        <f>D55*E55</f>
        <v>0</v>
      </c>
    </row>
    <row r="56" spans="1:6">
      <c r="A56" s="167"/>
      <c r="B56" s="168" t="s">
        <v>268</v>
      </c>
      <c r="C56" s="108"/>
      <c r="E56" s="170"/>
      <c r="F56" s="171"/>
    </row>
    <row r="57" spans="1:6">
      <c r="A57" s="167"/>
      <c r="B57" s="168" t="s">
        <v>570</v>
      </c>
      <c r="C57" s="169" t="s">
        <v>269</v>
      </c>
      <c r="D57" s="107">
        <v>0.36</v>
      </c>
      <c r="E57" s="170"/>
      <c r="F57" s="171"/>
    </row>
    <row r="58" spans="1:6">
      <c r="A58" s="167"/>
      <c r="B58" s="168" t="s">
        <v>571</v>
      </c>
      <c r="C58" s="169" t="s">
        <v>269</v>
      </c>
      <c r="D58" s="107">
        <v>0.09</v>
      </c>
      <c r="E58" s="170"/>
      <c r="F58" s="171"/>
    </row>
    <row r="59" spans="1:6" s="121" customFormat="1">
      <c r="A59" s="167"/>
      <c r="B59" s="168" t="s">
        <v>572</v>
      </c>
      <c r="C59" s="169" t="s">
        <v>269</v>
      </c>
      <c r="D59" s="107">
        <v>6.4000000000000001E-2</v>
      </c>
      <c r="E59" s="172"/>
      <c r="F59" s="173"/>
    </row>
    <row r="60" spans="1:6" s="121" customFormat="1">
      <c r="A60" s="167"/>
      <c r="B60" s="174" t="s">
        <v>573</v>
      </c>
      <c r="C60" s="169" t="s">
        <v>269</v>
      </c>
      <c r="D60" s="107">
        <v>0.27</v>
      </c>
      <c r="E60" s="170"/>
      <c r="F60" s="173"/>
    </row>
    <row r="61" spans="1:6">
      <c r="A61" s="167"/>
      <c r="B61" s="168" t="s">
        <v>574</v>
      </c>
      <c r="C61" s="169" t="s">
        <v>261</v>
      </c>
      <c r="D61" s="107">
        <v>2</v>
      </c>
      <c r="E61" s="170"/>
      <c r="F61" s="171"/>
    </row>
    <row r="62" spans="1:6">
      <c r="A62" s="167"/>
      <c r="B62" s="168" t="s">
        <v>575</v>
      </c>
      <c r="C62" s="169" t="s">
        <v>261</v>
      </c>
      <c r="D62" s="107">
        <v>1</v>
      </c>
      <c r="E62" s="170"/>
      <c r="F62" s="171"/>
    </row>
    <row r="63" spans="1:6">
      <c r="A63" s="167"/>
      <c r="B63" s="168" t="s">
        <v>576</v>
      </c>
      <c r="C63" s="169" t="s">
        <v>2</v>
      </c>
      <c r="D63" s="107">
        <v>1</v>
      </c>
      <c r="E63" s="170"/>
      <c r="F63" s="171"/>
    </row>
    <row r="64" spans="1:6">
      <c r="A64" s="167"/>
      <c r="B64" s="168" t="s">
        <v>577</v>
      </c>
      <c r="C64" s="169" t="s">
        <v>261</v>
      </c>
      <c r="D64" s="107">
        <v>1</v>
      </c>
      <c r="E64" s="170"/>
      <c r="F64" s="171"/>
    </row>
    <row r="65" spans="1:6">
      <c r="A65" s="167"/>
      <c r="B65" s="168" t="s">
        <v>578</v>
      </c>
      <c r="C65" s="169" t="s">
        <v>269</v>
      </c>
      <c r="D65" s="107">
        <v>0.45</v>
      </c>
      <c r="E65" s="170"/>
      <c r="F65" s="171"/>
    </row>
    <row r="66" spans="1:6">
      <c r="A66" s="167"/>
      <c r="B66" s="168"/>
      <c r="C66" s="169"/>
      <c r="E66" s="170"/>
      <c r="F66" s="171"/>
    </row>
    <row r="67" spans="1:6" ht="63.75">
      <c r="A67" s="167" t="s">
        <v>262</v>
      </c>
      <c r="B67" s="168" t="s">
        <v>752</v>
      </c>
      <c r="C67" s="169" t="s">
        <v>261</v>
      </c>
      <c r="D67" s="107">
        <v>34</v>
      </c>
      <c r="E67" s="38"/>
      <c r="F67" s="32">
        <f>D67*E67</f>
        <v>0</v>
      </c>
    </row>
    <row r="68" spans="1:6">
      <c r="A68" s="167"/>
      <c r="B68" s="168" t="s">
        <v>268</v>
      </c>
      <c r="C68" s="108"/>
      <c r="E68" s="170"/>
      <c r="F68" s="171"/>
    </row>
    <row r="69" spans="1:6" s="162" customFormat="1">
      <c r="A69" s="167"/>
      <c r="B69" s="168" t="s">
        <v>570</v>
      </c>
      <c r="C69" s="169" t="s">
        <v>269</v>
      </c>
      <c r="D69" s="107">
        <v>0.56000000000000005</v>
      </c>
      <c r="E69" s="172"/>
      <c r="F69" s="173"/>
    </row>
    <row r="70" spans="1:6">
      <c r="A70" s="167"/>
      <c r="B70" s="168" t="s">
        <v>571</v>
      </c>
      <c r="C70" s="169" t="s">
        <v>269</v>
      </c>
      <c r="D70" s="107">
        <v>0.14000000000000001</v>
      </c>
      <c r="E70" s="170"/>
      <c r="F70" s="171"/>
    </row>
    <row r="71" spans="1:6">
      <c r="A71" s="167"/>
      <c r="B71" s="168" t="s">
        <v>572</v>
      </c>
      <c r="C71" s="169" t="s">
        <v>269</v>
      </c>
      <c r="D71" s="107">
        <v>0.1</v>
      </c>
      <c r="E71" s="170"/>
      <c r="F71" s="171"/>
    </row>
    <row r="72" spans="1:6">
      <c r="A72" s="167"/>
      <c r="B72" s="174" t="s">
        <v>573</v>
      </c>
      <c r="C72" s="169" t="s">
        <v>269</v>
      </c>
      <c r="D72" s="107">
        <v>0.41</v>
      </c>
      <c r="E72" s="170"/>
      <c r="F72" s="171"/>
    </row>
    <row r="73" spans="1:6">
      <c r="A73" s="167"/>
      <c r="B73" s="168" t="s">
        <v>574</v>
      </c>
      <c r="C73" s="169" t="s">
        <v>261</v>
      </c>
      <c r="D73" s="107">
        <v>3</v>
      </c>
      <c r="E73" s="170"/>
      <c r="F73" s="171"/>
    </row>
    <row r="74" spans="1:6" s="121" customFormat="1">
      <c r="A74" s="167"/>
      <c r="B74" s="168" t="s">
        <v>575</v>
      </c>
      <c r="C74" s="169" t="s">
        <v>261</v>
      </c>
      <c r="D74" s="107">
        <v>1</v>
      </c>
      <c r="E74" s="170"/>
      <c r="F74" s="173"/>
    </row>
    <row r="75" spans="1:6">
      <c r="A75" s="167"/>
      <c r="B75" s="168" t="s">
        <v>576</v>
      </c>
      <c r="C75" s="169" t="s">
        <v>2</v>
      </c>
      <c r="D75" s="107">
        <v>1</v>
      </c>
      <c r="E75" s="170"/>
      <c r="F75" s="171"/>
    </row>
    <row r="76" spans="1:6" s="121" customFormat="1">
      <c r="A76" s="167"/>
      <c r="B76" s="168" t="s">
        <v>577</v>
      </c>
      <c r="C76" s="169" t="s">
        <v>261</v>
      </c>
      <c r="D76" s="107">
        <v>1</v>
      </c>
      <c r="E76" s="170"/>
      <c r="F76" s="173"/>
    </row>
    <row r="77" spans="1:6" s="121" customFormat="1">
      <c r="A77" s="167"/>
      <c r="B77" s="168" t="s">
        <v>578</v>
      </c>
      <c r="C77" s="169" t="s">
        <v>269</v>
      </c>
      <c r="D77" s="107">
        <v>0.8</v>
      </c>
      <c r="E77" s="170"/>
      <c r="F77" s="173"/>
    </row>
    <row r="78" spans="1:6" s="121" customFormat="1">
      <c r="A78" s="167"/>
      <c r="B78" s="168"/>
      <c r="C78" s="169"/>
      <c r="D78" s="107"/>
      <c r="E78" s="170"/>
      <c r="F78" s="173"/>
    </row>
    <row r="79" spans="1:6" ht="51">
      <c r="A79" s="167" t="s">
        <v>263</v>
      </c>
      <c r="B79" s="168" t="s">
        <v>584</v>
      </c>
      <c r="C79" s="169" t="s">
        <v>2</v>
      </c>
      <c r="D79" s="107">
        <v>1</v>
      </c>
      <c r="E79" s="38"/>
      <c r="F79" s="32">
        <f>D79*E79</f>
        <v>0</v>
      </c>
    </row>
    <row r="80" spans="1:6" s="121" customFormat="1">
      <c r="A80" s="167"/>
      <c r="B80" s="168"/>
      <c r="C80" s="169"/>
      <c r="D80" s="107"/>
      <c r="E80" s="170"/>
      <c r="F80" s="173"/>
    </row>
    <row r="81" spans="1:8" ht="51">
      <c r="A81" s="167" t="s">
        <v>270</v>
      </c>
      <c r="B81" s="168" t="s">
        <v>274</v>
      </c>
      <c r="C81" s="169" t="s">
        <v>2</v>
      </c>
      <c r="D81" s="107">
        <v>13</v>
      </c>
      <c r="E81" s="38"/>
      <c r="F81" s="32">
        <f>D81*E81</f>
        <v>0</v>
      </c>
    </row>
    <row r="82" spans="1:8">
      <c r="A82" s="167"/>
    </row>
    <row r="83" spans="1:8" s="248" customFormat="1" ht="25.5">
      <c r="A83" s="167" t="s">
        <v>271</v>
      </c>
      <c r="B83" s="168" t="s">
        <v>753</v>
      </c>
      <c r="C83" s="105"/>
      <c r="D83" s="105"/>
      <c r="E83" s="105"/>
      <c r="F83" s="105"/>
      <c r="G83" s="247"/>
      <c r="H83" s="247"/>
    </row>
    <row r="84" spans="1:8" s="248" customFormat="1" ht="38.25">
      <c r="A84" s="249"/>
      <c r="B84" s="168" t="s">
        <v>754</v>
      </c>
      <c r="C84" s="169" t="s">
        <v>755</v>
      </c>
      <c r="D84" s="107">
        <v>2.4900000000000002</v>
      </c>
      <c r="E84" s="250"/>
      <c r="F84" s="251"/>
      <c r="G84" s="247"/>
      <c r="H84" s="247"/>
    </row>
    <row r="85" spans="1:8" s="248" customFormat="1" ht="16.5">
      <c r="A85" s="249"/>
      <c r="B85" s="168" t="s">
        <v>756</v>
      </c>
      <c r="C85" s="169" t="s">
        <v>757</v>
      </c>
      <c r="D85" s="107">
        <v>1.96</v>
      </c>
      <c r="E85" s="250"/>
      <c r="F85" s="251"/>
      <c r="G85" s="247"/>
      <c r="H85" s="247"/>
    </row>
    <row r="86" spans="1:8" s="248" customFormat="1" ht="16.5">
      <c r="A86" s="249"/>
      <c r="B86" s="168" t="s">
        <v>758</v>
      </c>
      <c r="C86" s="169" t="s">
        <v>757</v>
      </c>
      <c r="D86" s="107">
        <v>1.96</v>
      </c>
      <c r="E86" s="250"/>
      <c r="F86" s="251"/>
      <c r="G86" s="247"/>
      <c r="H86" s="247"/>
    </row>
    <row r="87" spans="1:8" s="248" customFormat="1" ht="27.75">
      <c r="A87" s="249"/>
      <c r="B87" s="168" t="s">
        <v>759</v>
      </c>
      <c r="C87" s="169" t="s">
        <v>755</v>
      </c>
      <c r="D87" s="107">
        <v>0.2</v>
      </c>
      <c r="E87" s="250"/>
      <c r="F87" s="251"/>
      <c r="G87" s="247"/>
      <c r="H87" s="247"/>
    </row>
    <row r="88" spans="1:8" s="248" customFormat="1" ht="16.5">
      <c r="A88" s="249"/>
      <c r="B88" s="168" t="s">
        <v>760</v>
      </c>
      <c r="C88" s="169" t="s">
        <v>757</v>
      </c>
      <c r="D88" s="107">
        <v>4.4000000000000004</v>
      </c>
      <c r="E88" s="250"/>
      <c r="F88" s="251"/>
      <c r="G88" s="247"/>
      <c r="H88" s="247"/>
    </row>
    <row r="89" spans="1:8" s="248" customFormat="1" ht="16.5">
      <c r="A89" s="249"/>
      <c r="B89" s="168" t="s">
        <v>761</v>
      </c>
      <c r="C89" s="169" t="s">
        <v>216</v>
      </c>
      <c r="D89" s="107">
        <v>54.9</v>
      </c>
      <c r="E89" s="250"/>
      <c r="F89" s="251"/>
      <c r="G89" s="247"/>
      <c r="H89" s="247"/>
    </row>
    <row r="90" spans="1:8" s="248" customFormat="1" ht="25.5">
      <c r="A90" s="249"/>
      <c r="B90" s="168" t="s">
        <v>762</v>
      </c>
      <c r="C90" s="169" t="s">
        <v>2</v>
      </c>
      <c r="D90" s="107">
        <v>4</v>
      </c>
      <c r="E90" s="250"/>
      <c r="F90" s="251"/>
      <c r="G90" s="247"/>
      <c r="H90" s="247"/>
    </row>
    <row r="91" spans="1:8" s="248" customFormat="1" ht="27.75">
      <c r="A91" s="249"/>
      <c r="B91" s="168" t="s">
        <v>763</v>
      </c>
      <c r="C91" s="169" t="s">
        <v>755</v>
      </c>
      <c r="D91" s="107">
        <v>0.8</v>
      </c>
      <c r="E91" s="250"/>
      <c r="F91" s="251"/>
      <c r="G91" s="247"/>
      <c r="H91" s="247"/>
    </row>
    <row r="92" spans="1:8" s="248" customFormat="1" ht="25.5">
      <c r="A92" s="249"/>
      <c r="B92" s="168" t="s">
        <v>764</v>
      </c>
      <c r="C92" s="169" t="s">
        <v>291</v>
      </c>
      <c r="D92" s="107">
        <v>1</v>
      </c>
      <c r="E92" s="250"/>
      <c r="F92" s="251"/>
      <c r="G92" s="247"/>
      <c r="H92" s="247"/>
    </row>
    <row r="93" spans="1:8" s="248" customFormat="1" ht="25.5">
      <c r="A93" s="249"/>
      <c r="B93" s="168" t="s">
        <v>765</v>
      </c>
      <c r="C93" s="169" t="s">
        <v>755</v>
      </c>
      <c r="D93" s="107">
        <v>1.5</v>
      </c>
      <c r="E93" s="250"/>
      <c r="F93" s="251"/>
      <c r="G93" s="247"/>
      <c r="H93" s="247"/>
    </row>
    <row r="94" spans="1:8" s="248" customFormat="1" ht="25.5">
      <c r="A94" s="249"/>
      <c r="B94" s="168" t="s">
        <v>766</v>
      </c>
      <c r="C94" s="169" t="s">
        <v>755</v>
      </c>
      <c r="D94" s="107">
        <v>0.1</v>
      </c>
      <c r="E94" s="250"/>
      <c r="F94" s="251"/>
      <c r="G94" s="247"/>
      <c r="H94" s="247"/>
    </row>
    <row r="95" spans="1:8" s="248" customFormat="1" ht="25.5">
      <c r="A95" s="249"/>
      <c r="B95" s="252" t="s">
        <v>767</v>
      </c>
      <c r="C95" s="253" t="s">
        <v>755</v>
      </c>
      <c r="D95" s="189">
        <v>1</v>
      </c>
      <c r="E95" s="254"/>
      <c r="F95" s="255"/>
      <c r="G95" s="247"/>
      <c r="H95" s="247"/>
    </row>
    <row r="96" spans="1:8" s="248" customFormat="1" ht="16.5">
      <c r="A96" s="249"/>
      <c r="B96" s="168" t="s">
        <v>768</v>
      </c>
      <c r="C96" s="169" t="s">
        <v>291</v>
      </c>
      <c r="D96" s="107">
        <v>12</v>
      </c>
      <c r="E96" s="38"/>
      <c r="F96" s="32">
        <f>D96*E96</f>
        <v>0</v>
      </c>
      <c r="G96" s="256"/>
      <c r="H96" s="247"/>
    </row>
    <row r="97" spans="1:6" s="178" customFormat="1">
      <c r="A97" s="167"/>
      <c r="B97" s="175"/>
      <c r="C97" s="176"/>
      <c r="D97" s="177"/>
      <c r="E97" s="35"/>
      <c r="F97" s="35"/>
    </row>
    <row r="98" spans="1:6">
      <c r="A98" s="167" t="s">
        <v>272</v>
      </c>
      <c r="B98" s="106" t="s">
        <v>587</v>
      </c>
      <c r="D98" s="179">
        <v>0.05</v>
      </c>
      <c r="E98" s="32">
        <f>SUM(F55:F96)</f>
        <v>0</v>
      </c>
      <c r="F98" s="32">
        <f>E98*D98</f>
        <v>0</v>
      </c>
    </row>
    <row r="99" spans="1:6">
      <c r="B99" s="174"/>
      <c r="E99" s="170"/>
    </row>
    <row r="100" spans="1:6">
      <c r="B100" s="110" t="s">
        <v>265</v>
      </c>
      <c r="E100" s="170"/>
      <c r="F100" s="33">
        <f>SUM(F55:F98)</f>
        <v>0</v>
      </c>
    </row>
    <row r="101" spans="1:6">
      <c r="B101" s="110"/>
      <c r="E101" s="170"/>
      <c r="F101" s="33"/>
    </row>
    <row r="102" spans="1:6">
      <c r="B102" s="110"/>
      <c r="E102" s="170"/>
      <c r="F102" s="33"/>
    </row>
    <row r="103" spans="1:6">
      <c r="A103" s="121" t="s">
        <v>283</v>
      </c>
      <c r="B103" s="110" t="s">
        <v>284</v>
      </c>
    </row>
    <row r="104" spans="1:6">
      <c r="A104" s="121" t="s">
        <v>254</v>
      </c>
      <c r="B104" s="110" t="s">
        <v>255</v>
      </c>
      <c r="C104" s="121" t="s">
        <v>256</v>
      </c>
      <c r="D104" s="107" t="s">
        <v>257</v>
      </c>
      <c r="E104" s="33" t="s">
        <v>258</v>
      </c>
      <c r="F104" s="33" t="s">
        <v>259</v>
      </c>
    </row>
    <row r="105" spans="1:6">
      <c r="A105" s="121"/>
      <c r="B105" s="110"/>
      <c r="C105" s="121"/>
      <c r="E105" s="33"/>
      <c r="F105" s="33"/>
    </row>
    <row r="106" spans="1:6">
      <c r="A106" s="121" t="s">
        <v>285</v>
      </c>
      <c r="B106" s="110" t="s">
        <v>286</v>
      </c>
    </row>
    <row r="108" spans="1:6" ht="204">
      <c r="A108" s="105" t="s">
        <v>260</v>
      </c>
      <c r="B108" s="106" t="s">
        <v>769</v>
      </c>
      <c r="C108" s="105" t="s">
        <v>2</v>
      </c>
      <c r="D108" s="107">
        <v>20</v>
      </c>
      <c r="E108" s="38"/>
      <c r="F108" s="32">
        <f>D108*E108</f>
        <v>0</v>
      </c>
    </row>
    <row r="109" spans="1:6">
      <c r="E109" s="170"/>
    </row>
    <row r="110" spans="1:6">
      <c r="A110" s="105" t="s">
        <v>262</v>
      </c>
      <c r="B110" s="180" t="s">
        <v>588</v>
      </c>
      <c r="C110" s="181"/>
      <c r="D110" s="179">
        <v>0.03</v>
      </c>
      <c r="E110" s="170">
        <f>SUM(F108:F108)</f>
        <v>0</v>
      </c>
      <c r="F110" s="32">
        <f>D110*E110</f>
        <v>0</v>
      </c>
    </row>
    <row r="111" spans="1:6">
      <c r="E111" s="170"/>
    </row>
    <row r="112" spans="1:6">
      <c r="A112" s="121"/>
      <c r="B112" s="110" t="s">
        <v>265</v>
      </c>
      <c r="E112" s="170"/>
      <c r="F112" s="33">
        <f>SUM(F108:F111)</f>
        <v>0</v>
      </c>
    </row>
    <row r="113" spans="1:6">
      <c r="A113" s="121"/>
      <c r="B113" s="110"/>
      <c r="E113" s="170"/>
      <c r="F113" s="45"/>
    </row>
    <row r="114" spans="1:6">
      <c r="A114" s="121" t="s">
        <v>287</v>
      </c>
      <c r="B114" s="110" t="s">
        <v>288</v>
      </c>
      <c r="E114" s="170"/>
    </row>
    <row r="115" spans="1:6">
      <c r="E115" s="170"/>
    </row>
    <row r="116" spans="1:6" ht="38.25">
      <c r="A116" s="105" t="s">
        <v>260</v>
      </c>
      <c r="B116" s="182" t="s">
        <v>770</v>
      </c>
      <c r="C116" s="105" t="s">
        <v>2</v>
      </c>
      <c r="D116" s="107">
        <v>6</v>
      </c>
      <c r="E116" s="38"/>
      <c r="F116" s="32">
        <f>D116*E116</f>
        <v>0</v>
      </c>
    </row>
    <row r="117" spans="1:6">
      <c r="B117" s="182"/>
      <c r="E117" s="183"/>
    </row>
    <row r="118" spans="1:6" ht="38.25">
      <c r="A118" s="105" t="s">
        <v>262</v>
      </c>
      <c r="B118" s="182" t="s">
        <v>589</v>
      </c>
      <c r="C118" s="105" t="s">
        <v>2</v>
      </c>
      <c r="D118" s="107">
        <v>4</v>
      </c>
      <c r="E118" s="38"/>
      <c r="F118" s="32">
        <f>D118*E118</f>
        <v>0</v>
      </c>
    </row>
    <row r="119" spans="1:6">
      <c r="B119" s="182"/>
      <c r="E119" s="183"/>
    </row>
    <row r="120" spans="1:6" ht="38.25">
      <c r="A120" s="105" t="s">
        <v>263</v>
      </c>
      <c r="B120" s="182" t="s">
        <v>590</v>
      </c>
      <c r="C120" s="105" t="s">
        <v>2</v>
      </c>
      <c r="D120" s="107">
        <v>4</v>
      </c>
      <c r="E120" s="38"/>
      <c r="F120" s="32">
        <f>D120*E120</f>
        <v>0</v>
      </c>
    </row>
    <row r="121" spans="1:6">
      <c r="B121" s="182"/>
      <c r="E121" s="183"/>
    </row>
    <row r="122" spans="1:6" ht="51">
      <c r="A122" s="105" t="s">
        <v>270</v>
      </c>
      <c r="B122" s="182" t="s">
        <v>771</v>
      </c>
      <c r="C122" s="105" t="s">
        <v>2</v>
      </c>
      <c r="D122" s="107">
        <v>8</v>
      </c>
      <c r="E122" s="38"/>
      <c r="F122" s="32">
        <f>D122*E122</f>
        <v>0</v>
      </c>
    </row>
    <row r="123" spans="1:6">
      <c r="B123" s="180"/>
      <c r="E123" s="170"/>
    </row>
    <row r="124" spans="1:6" ht="38.25">
      <c r="A124" s="105" t="s">
        <v>271</v>
      </c>
      <c r="B124" s="180" t="s">
        <v>595</v>
      </c>
      <c r="C124" s="105" t="s">
        <v>2</v>
      </c>
      <c r="D124" s="107">
        <v>8</v>
      </c>
      <c r="E124" s="38"/>
      <c r="F124" s="32">
        <f>D124*E124</f>
        <v>0</v>
      </c>
    </row>
    <row r="125" spans="1:6">
      <c r="B125" s="180"/>
      <c r="E125" s="170"/>
    </row>
    <row r="126" spans="1:6" ht="25.5">
      <c r="A126" s="105" t="s">
        <v>272</v>
      </c>
      <c r="B126" s="180" t="s">
        <v>596</v>
      </c>
      <c r="C126" s="105" t="s">
        <v>2</v>
      </c>
      <c r="D126" s="107">
        <v>4</v>
      </c>
      <c r="E126" s="38"/>
      <c r="F126" s="32">
        <f>D126*E126</f>
        <v>0</v>
      </c>
    </row>
    <row r="127" spans="1:6">
      <c r="B127" s="180"/>
      <c r="E127" s="170"/>
    </row>
    <row r="128" spans="1:6">
      <c r="A128" s="105" t="s">
        <v>273</v>
      </c>
      <c r="B128" s="180" t="s">
        <v>289</v>
      </c>
      <c r="E128" s="170"/>
    </row>
    <row r="129" spans="1:6" ht="25.5">
      <c r="B129" s="180" t="s">
        <v>772</v>
      </c>
      <c r="C129" s="105" t="s">
        <v>2</v>
      </c>
      <c r="D129" s="107">
        <v>1</v>
      </c>
      <c r="E129" s="38"/>
      <c r="F129" s="32">
        <f>D129*E129</f>
        <v>0</v>
      </c>
    </row>
    <row r="130" spans="1:6">
      <c r="B130" s="180" t="s">
        <v>597</v>
      </c>
      <c r="C130" s="105" t="s">
        <v>2</v>
      </c>
      <c r="D130" s="107">
        <v>4</v>
      </c>
      <c r="E130" s="38"/>
      <c r="F130" s="32">
        <f>D130*E130</f>
        <v>0</v>
      </c>
    </row>
    <row r="131" spans="1:6">
      <c r="B131" s="180" t="s">
        <v>598</v>
      </c>
      <c r="C131" s="105" t="s">
        <v>246</v>
      </c>
      <c r="D131" s="107">
        <v>6</v>
      </c>
      <c r="E131" s="38"/>
      <c r="F131" s="32">
        <f>D131*E131</f>
        <v>0</v>
      </c>
    </row>
    <row r="132" spans="1:6">
      <c r="B132" s="180"/>
      <c r="E132" s="170"/>
    </row>
    <row r="133" spans="1:6">
      <c r="A133" s="105" t="s">
        <v>275</v>
      </c>
      <c r="B133" s="180" t="s">
        <v>599</v>
      </c>
      <c r="C133" s="181"/>
      <c r="D133" s="179">
        <v>0.03</v>
      </c>
      <c r="E133" s="170">
        <f>SUM(F116:F131)</f>
        <v>0</v>
      </c>
      <c r="F133" s="32">
        <f>D133*E133</f>
        <v>0</v>
      </c>
    </row>
    <row r="134" spans="1:6">
      <c r="B134" s="180"/>
      <c r="E134" s="170"/>
    </row>
    <row r="135" spans="1:6">
      <c r="B135" s="110" t="s">
        <v>265</v>
      </c>
      <c r="F135" s="33">
        <f>SUM(F116:F133)</f>
        <v>0</v>
      </c>
    </row>
    <row r="137" spans="1:6">
      <c r="A137" s="121" t="s">
        <v>292</v>
      </c>
      <c r="B137" s="110" t="s">
        <v>293</v>
      </c>
    </row>
    <row r="139" spans="1:6" ht="25.5">
      <c r="A139" s="105" t="s">
        <v>260</v>
      </c>
      <c r="B139" s="106" t="s">
        <v>294</v>
      </c>
    </row>
    <row r="140" spans="1:6">
      <c r="B140" s="106" t="s">
        <v>773</v>
      </c>
      <c r="C140" s="105" t="s">
        <v>261</v>
      </c>
      <c r="D140" s="107">
        <v>720</v>
      </c>
      <c r="E140" s="38"/>
      <c r="F140" s="32">
        <f>D140*E140</f>
        <v>0</v>
      </c>
    </row>
    <row r="142" spans="1:6">
      <c r="A142" s="105" t="s">
        <v>262</v>
      </c>
      <c r="B142" s="106" t="s">
        <v>604</v>
      </c>
    </row>
    <row r="143" spans="1:6">
      <c r="B143" s="106" t="s">
        <v>605</v>
      </c>
      <c r="C143" s="105" t="s">
        <v>261</v>
      </c>
      <c r="D143" s="107">
        <v>120</v>
      </c>
      <c r="E143" s="38"/>
      <c r="F143" s="32">
        <f>D143*E143</f>
        <v>0</v>
      </c>
    </row>
    <row r="144" spans="1:6">
      <c r="B144" s="106" t="s">
        <v>606</v>
      </c>
      <c r="C144" s="105" t="s">
        <v>261</v>
      </c>
      <c r="D144" s="107">
        <v>280</v>
      </c>
      <c r="E144" s="38"/>
      <c r="F144" s="32">
        <f>D144*E144</f>
        <v>0</v>
      </c>
    </row>
    <row r="145" spans="1:10">
      <c r="B145" s="106" t="s">
        <v>607</v>
      </c>
      <c r="C145" s="105" t="s">
        <v>261</v>
      </c>
      <c r="D145" s="107">
        <v>80</v>
      </c>
      <c r="E145" s="38"/>
      <c r="F145" s="32">
        <f>D145*E145</f>
        <v>0</v>
      </c>
    </row>
    <row r="146" spans="1:10">
      <c r="B146" s="106" t="s">
        <v>774</v>
      </c>
      <c r="C146" s="105" t="s">
        <v>261</v>
      </c>
      <c r="D146" s="107">
        <v>120</v>
      </c>
      <c r="E146" s="38"/>
      <c r="F146" s="32">
        <f>D146*E146</f>
        <v>0</v>
      </c>
    </row>
    <row r="148" spans="1:10">
      <c r="A148" s="105" t="s">
        <v>263</v>
      </c>
      <c r="B148" s="106" t="s">
        <v>295</v>
      </c>
    </row>
    <row r="149" spans="1:10">
      <c r="B149" s="106" t="s">
        <v>611</v>
      </c>
      <c r="C149" s="105" t="s">
        <v>2</v>
      </c>
      <c r="D149" s="107">
        <v>8</v>
      </c>
      <c r="E149" s="38"/>
      <c r="F149" s="32">
        <f>D149*E149</f>
        <v>0</v>
      </c>
    </row>
    <row r="150" spans="1:10">
      <c r="B150" s="106" t="s">
        <v>612</v>
      </c>
      <c r="C150" s="105" t="s">
        <v>2</v>
      </c>
      <c r="D150" s="107">
        <v>20</v>
      </c>
      <c r="E150" s="38"/>
      <c r="F150" s="32">
        <f>D150*E150</f>
        <v>0</v>
      </c>
    </row>
    <row r="152" spans="1:10">
      <c r="A152" s="105" t="s">
        <v>270</v>
      </c>
      <c r="B152" s="182" t="s">
        <v>613</v>
      </c>
    </row>
    <row r="153" spans="1:10">
      <c r="B153" s="106" t="s">
        <v>775</v>
      </c>
      <c r="C153" s="105" t="s">
        <v>2</v>
      </c>
      <c r="D153" s="107">
        <v>12</v>
      </c>
      <c r="E153" s="38"/>
      <c r="F153" s="32">
        <f>D153*E153</f>
        <v>0</v>
      </c>
    </row>
    <row r="155" spans="1:10" ht="25.5">
      <c r="A155" s="105" t="s">
        <v>271</v>
      </c>
      <c r="B155" s="180" t="s">
        <v>617</v>
      </c>
      <c r="C155" s="181"/>
      <c r="D155" s="179">
        <v>0.03</v>
      </c>
      <c r="E155" s="170">
        <f>SUM(F140:F153)</f>
        <v>0</v>
      </c>
      <c r="F155" s="32">
        <f>D155*E155</f>
        <v>0</v>
      </c>
    </row>
    <row r="157" spans="1:10">
      <c r="B157" s="110" t="s">
        <v>265</v>
      </c>
      <c r="F157" s="33">
        <f>SUM(F140:F155)</f>
        <v>0</v>
      </c>
    </row>
    <row r="159" spans="1:10" s="36" customFormat="1">
      <c r="A159" s="121" t="s">
        <v>296</v>
      </c>
      <c r="B159" s="110" t="s">
        <v>297</v>
      </c>
      <c r="C159" s="105"/>
      <c r="D159" s="107"/>
      <c r="E159" s="32"/>
      <c r="F159" s="32"/>
      <c r="G159" s="108"/>
      <c r="H159" s="108"/>
      <c r="I159" s="108"/>
      <c r="J159" s="108"/>
    </row>
    <row r="161" spans="1:10" s="36" customFormat="1">
      <c r="A161" s="105" t="s">
        <v>260</v>
      </c>
      <c r="B161" s="106" t="s">
        <v>776</v>
      </c>
      <c r="C161" s="105"/>
      <c r="D161" s="107"/>
      <c r="E161" s="32"/>
      <c r="F161" s="32"/>
      <c r="G161" s="108"/>
      <c r="H161" s="108"/>
      <c r="I161" s="108"/>
      <c r="J161" s="108"/>
    </row>
    <row r="163" spans="1:10" s="36" customFormat="1">
      <c r="A163" s="105"/>
      <c r="B163" s="106" t="s">
        <v>620</v>
      </c>
      <c r="C163" s="105" t="s">
        <v>2</v>
      </c>
      <c r="D163" s="107">
        <v>2</v>
      </c>
      <c r="E163" s="32"/>
      <c r="F163" s="32"/>
      <c r="G163" s="108"/>
      <c r="H163" s="108"/>
      <c r="I163" s="108"/>
      <c r="J163" s="108"/>
    </row>
    <row r="164" spans="1:10" s="36" customFormat="1">
      <c r="A164" s="105"/>
      <c r="B164" s="106" t="s">
        <v>621</v>
      </c>
      <c r="C164" s="105" t="s">
        <v>2</v>
      </c>
      <c r="D164" s="107">
        <v>2</v>
      </c>
      <c r="E164" s="32"/>
      <c r="F164" s="32"/>
      <c r="G164" s="108"/>
      <c r="H164" s="108"/>
      <c r="I164" s="108"/>
      <c r="J164" s="108"/>
    </row>
    <row r="165" spans="1:10">
      <c r="B165" s="110" t="s">
        <v>631</v>
      </c>
    </row>
    <row r="166" spans="1:10">
      <c r="B166" s="106" t="s">
        <v>652</v>
      </c>
    </row>
    <row r="167" spans="1:10" ht="38.25">
      <c r="B167" s="106" t="s">
        <v>653</v>
      </c>
      <c r="C167" s="105" t="s">
        <v>2</v>
      </c>
      <c r="D167" s="107">
        <v>1</v>
      </c>
    </row>
    <row r="168" spans="1:10" ht="38.25">
      <c r="B168" s="106" t="s">
        <v>654</v>
      </c>
      <c r="C168" s="105" t="s">
        <v>2</v>
      </c>
      <c r="D168" s="107">
        <v>1</v>
      </c>
    </row>
    <row r="169" spans="1:10" ht="38.25">
      <c r="B169" s="106" t="s">
        <v>655</v>
      </c>
      <c r="C169" s="105" t="s">
        <v>2</v>
      </c>
      <c r="D169" s="107">
        <v>1</v>
      </c>
    </row>
    <row r="170" spans="1:10" ht="63.75">
      <c r="B170" s="106" t="s">
        <v>656</v>
      </c>
      <c r="C170" s="105" t="s">
        <v>2</v>
      </c>
      <c r="D170" s="107">
        <v>1</v>
      </c>
    </row>
    <row r="171" spans="1:10" ht="25.5">
      <c r="B171" s="106" t="s">
        <v>657</v>
      </c>
      <c r="C171" s="105" t="s">
        <v>2</v>
      </c>
      <c r="D171" s="107">
        <v>1</v>
      </c>
    </row>
    <row r="172" spans="1:10" ht="25.5">
      <c r="B172" s="106" t="s">
        <v>632</v>
      </c>
      <c r="C172" s="105" t="s">
        <v>2</v>
      </c>
      <c r="D172" s="107">
        <v>1</v>
      </c>
    </row>
    <row r="173" spans="1:10">
      <c r="B173" s="106" t="s">
        <v>633</v>
      </c>
      <c r="C173" s="105" t="s">
        <v>2</v>
      </c>
      <c r="D173" s="107">
        <v>1</v>
      </c>
    </row>
    <row r="174" spans="1:10">
      <c r="B174" s="106" t="s">
        <v>634</v>
      </c>
      <c r="C174" s="105" t="s">
        <v>2</v>
      </c>
      <c r="D174" s="107">
        <v>1</v>
      </c>
    </row>
    <row r="175" spans="1:10">
      <c r="B175" s="187" t="s">
        <v>635</v>
      </c>
      <c r="C175" s="188" t="s">
        <v>2</v>
      </c>
      <c r="D175" s="189">
        <v>1</v>
      </c>
      <c r="E175" s="37"/>
      <c r="F175" s="37"/>
    </row>
    <row r="176" spans="1:10">
      <c r="B176" s="110"/>
      <c r="C176" s="105" t="s">
        <v>291</v>
      </c>
      <c r="D176" s="107">
        <v>1</v>
      </c>
      <c r="E176" s="38"/>
      <c r="F176" s="32">
        <f>D176*E176</f>
        <v>0</v>
      </c>
    </row>
    <row r="178" spans="1:6">
      <c r="B178" s="110" t="s">
        <v>265</v>
      </c>
      <c r="F178" s="33">
        <f>SUM(F176:F176)</f>
        <v>0</v>
      </c>
    </row>
    <row r="179" spans="1:6">
      <c r="B179" s="110"/>
      <c r="F179" s="33"/>
    </row>
    <row r="180" spans="1:6">
      <c r="A180" s="121" t="s">
        <v>300</v>
      </c>
      <c r="B180" s="110" t="s">
        <v>301</v>
      </c>
    </row>
    <row r="182" spans="1:6" ht="38.25">
      <c r="A182" s="105" t="s">
        <v>260</v>
      </c>
      <c r="B182" s="106" t="s">
        <v>637</v>
      </c>
      <c r="C182" s="105" t="s">
        <v>261</v>
      </c>
      <c r="D182" s="107">
        <v>320</v>
      </c>
      <c r="E182" s="38"/>
      <c r="F182" s="32">
        <f>E182*D182</f>
        <v>0</v>
      </c>
    </row>
    <row r="184" spans="1:6" ht="25.5">
      <c r="A184" s="105" t="s">
        <v>262</v>
      </c>
      <c r="B184" s="106" t="s">
        <v>638</v>
      </c>
      <c r="C184" s="105" t="s">
        <v>2</v>
      </c>
      <c r="D184" s="107">
        <v>12</v>
      </c>
      <c r="E184" s="38"/>
      <c r="F184" s="32">
        <f>E184*D184</f>
        <v>0</v>
      </c>
    </row>
    <row r="186" spans="1:6" ht="25.5">
      <c r="A186" s="105" t="s">
        <v>263</v>
      </c>
      <c r="B186" s="106" t="s">
        <v>777</v>
      </c>
      <c r="C186" s="105" t="s">
        <v>2</v>
      </c>
      <c r="D186" s="107">
        <v>30</v>
      </c>
      <c r="E186" s="38"/>
      <c r="F186" s="32">
        <f>E186*D186</f>
        <v>0</v>
      </c>
    </row>
    <row r="188" spans="1:6">
      <c r="B188" s="110" t="s">
        <v>265</v>
      </c>
      <c r="F188" s="33">
        <f>SUM(F182:F186)</f>
        <v>0</v>
      </c>
    </row>
    <row r="189" spans="1:6">
      <c r="B189" s="110"/>
      <c r="F189" s="33"/>
    </row>
    <row r="190" spans="1:6">
      <c r="B190" s="110"/>
      <c r="F190" s="33"/>
    </row>
    <row r="191" spans="1:6">
      <c r="A191" s="121" t="s">
        <v>302</v>
      </c>
      <c r="B191" s="110" t="s">
        <v>303</v>
      </c>
    </row>
    <row r="192" spans="1:6">
      <c r="A192" s="121" t="s">
        <v>254</v>
      </c>
      <c r="B192" s="110" t="s">
        <v>255</v>
      </c>
      <c r="C192" s="121" t="s">
        <v>256</v>
      </c>
      <c r="D192" s="107" t="s">
        <v>257</v>
      </c>
      <c r="E192" s="33" t="s">
        <v>258</v>
      </c>
      <c r="F192" s="33" t="s">
        <v>259</v>
      </c>
    </row>
    <row r="194" spans="1:6" ht="25.5">
      <c r="A194" s="105" t="s">
        <v>260</v>
      </c>
      <c r="B194" s="106" t="s">
        <v>640</v>
      </c>
      <c r="C194" s="105" t="s">
        <v>291</v>
      </c>
      <c r="D194" s="107">
        <v>1</v>
      </c>
      <c r="E194" s="38"/>
      <c r="F194" s="32">
        <f>D194*E194</f>
        <v>0</v>
      </c>
    </row>
    <row r="196" spans="1:6" ht="25.5">
      <c r="A196" s="105" t="s">
        <v>262</v>
      </c>
      <c r="B196" s="106" t="s">
        <v>641</v>
      </c>
      <c r="C196" s="105" t="s">
        <v>8</v>
      </c>
      <c r="D196" s="107">
        <v>20</v>
      </c>
      <c r="E196" s="38"/>
      <c r="F196" s="32">
        <f>D196*E196</f>
        <v>0</v>
      </c>
    </row>
    <row r="198" spans="1:6">
      <c r="A198" s="105" t="s">
        <v>263</v>
      </c>
      <c r="B198" s="106" t="s">
        <v>642</v>
      </c>
      <c r="C198" s="105" t="s">
        <v>291</v>
      </c>
      <c r="D198" s="107">
        <v>1</v>
      </c>
      <c r="E198" s="38"/>
      <c r="F198" s="32">
        <f>D198*E198</f>
        <v>0</v>
      </c>
    </row>
    <row r="200" spans="1:6">
      <c r="B200" s="110" t="s">
        <v>265</v>
      </c>
      <c r="F200" s="33">
        <f>SUM(F194:F198)</f>
        <v>0</v>
      </c>
    </row>
    <row r="201" spans="1:6">
      <c r="B201" s="110"/>
      <c r="F201" s="33"/>
    </row>
    <row r="203" spans="1:6">
      <c r="A203" s="121" t="s">
        <v>304</v>
      </c>
      <c r="B203" s="110" t="s">
        <v>305</v>
      </c>
    </row>
    <row r="204" spans="1:6">
      <c r="A204" s="121" t="s">
        <v>254</v>
      </c>
      <c r="B204" s="110" t="s">
        <v>255</v>
      </c>
      <c r="C204" s="121" t="s">
        <v>256</v>
      </c>
      <c r="D204" s="107" t="s">
        <v>257</v>
      </c>
      <c r="E204" s="33" t="s">
        <v>258</v>
      </c>
      <c r="F204" s="33" t="s">
        <v>259</v>
      </c>
    </row>
    <row r="205" spans="1:6">
      <c r="A205" s="121"/>
      <c r="B205" s="110"/>
      <c r="C205" s="121"/>
      <c r="E205" s="33"/>
      <c r="F205" s="33"/>
    </row>
    <row r="206" spans="1:6">
      <c r="A206" s="105" t="s">
        <v>260</v>
      </c>
      <c r="B206" s="106" t="s">
        <v>643</v>
      </c>
      <c r="C206" s="105" t="s">
        <v>261</v>
      </c>
      <c r="D206" s="107">
        <v>280</v>
      </c>
      <c r="E206" s="38"/>
      <c r="F206" s="32">
        <f>D206*E206</f>
        <v>0</v>
      </c>
    </row>
    <row r="208" spans="1:6" ht="25.5">
      <c r="A208" s="105" t="s">
        <v>262</v>
      </c>
      <c r="B208" s="106" t="s">
        <v>306</v>
      </c>
      <c r="C208" s="105" t="s">
        <v>291</v>
      </c>
      <c r="D208" s="107">
        <v>1</v>
      </c>
      <c r="E208" s="38"/>
      <c r="F208" s="32">
        <f>D208*E208</f>
        <v>0</v>
      </c>
    </row>
    <row r="210" spans="1:6">
      <c r="A210" s="105" t="s">
        <v>263</v>
      </c>
      <c r="B210" s="106" t="s">
        <v>307</v>
      </c>
      <c r="C210" s="105" t="s">
        <v>291</v>
      </c>
      <c r="D210" s="107">
        <v>1</v>
      </c>
      <c r="E210" s="38"/>
      <c r="F210" s="32">
        <f>D210*E210</f>
        <v>0</v>
      </c>
    </row>
    <row r="211" spans="1:6">
      <c r="B211" s="106" t="s">
        <v>644</v>
      </c>
    </row>
    <row r="212" spans="1:6" s="162" customFormat="1">
      <c r="A212" s="105"/>
      <c r="B212" s="106" t="s">
        <v>645</v>
      </c>
      <c r="C212" s="105"/>
      <c r="D212" s="107"/>
      <c r="E212" s="32"/>
      <c r="F212" s="32"/>
    </row>
    <row r="214" spans="1:6">
      <c r="A214" s="105" t="s">
        <v>270</v>
      </c>
      <c r="B214" s="106" t="s">
        <v>646</v>
      </c>
      <c r="C214" s="105" t="s">
        <v>246</v>
      </c>
      <c r="D214" s="107">
        <v>16</v>
      </c>
      <c r="E214" s="38"/>
      <c r="F214" s="32">
        <f>D214*E214</f>
        <v>0</v>
      </c>
    </row>
    <row r="216" spans="1:6">
      <c r="B216" s="110" t="s">
        <v>265</v>
      </c>
      <c r="F216" s="33">
        <f>SUM(F206:F214)</f>
        <v>0</v>
      </c>
    </row>
    <row r="217" spans="1:6">
      <c r="B217" s="190"/>
      <c r="E217" s="170"/>
    </row>
    <row r="218" spans="1:6" s="162" customFormat="1">
      <c r="A218" s="105"/>
      <c r="B218" s="106"/>
      <c r="C218" s="105"/>
      <c r="D218" s="107"/>
      <c r="E218" s="32"/>
      <c r="F218" s="39"/>
    </row>
    <row r="219" spans="1:6" s="162" customFormat="1">
      <c r="A219" s="121" t="s">
        <v>308</v>
      </c>
      <c r="B219" s="163" t="s">
        <v>310</v>
      </c>
      <c r="C219" s="121"/>
      <c r="D219" s="107"/>
      <c r="E219" s="33"/>
      <c r="F219" s="39"/>
    </row>
    <row r="220" spans="1:6" s="162" customFormat="1">
      <c r="A220" s="121" t="s">
        <v>254</v>
      </c>
      <c r="B220" s="110" t="s">
        <v>255</v>
      </c>
      <c r="C220" s="121" t="s">
        <v>256</v>
      </c>
      <c r="D220" s="107" t="s">
        <v>257</v>
      </c>
      <c r="E220" s="33" t="s">
        <v>258</v>
      </c>
      <c r="F220" s="33" t="s">
        <v>259</v>
      </c>
    </row>
    <row r="221" spans="1:6">
      <c r="A221" s="121"/>
      <c r="B221" s="110"/>
      <c r="C221" s="121"/>
      <c r="E221" s="33"/>
      <c r="F221" s="33"/>
    </row>
    <row r="222" spans="1:6">
      <c r="A222" s="105" t="s">
        <v>260</v>
      </c>
      <c r="B222" s="106" t="s">
        <v>722</v>
      </c>
      <c r="C222" s="105" t="s">
        <v>246</v>
      </c>
      <c r="D222" s="107">
        <v>5</v>
      </c>
      <c r="E222" s="38"/>
      <c r="F222" s="32">
        <f>D222*E222</f>
        <v>0</v>
      </c>
    </row>
    <row r="224" spans="1:6">
      <c r="B224" s="110" t="s">
        <v>265</v>
      </c>
      <c r="F224" s="33">
        <f>F222</f>
        <v>0</v>
      </c>
    </row>
    <row r="227" spans="1:6">
      <c r="A227" s="121" t="s">
        <v>309</v>
      </c>
      <c r="B227" s="163" t="s">
        <v>251</v>
      </c>
      <c r="C227" s="121"/>
      <c r="E227" s="33"/>
      <c r="F227" s="39"/>
    </row>
    <row r="228" spans="1:6" s="162" customFormat="1">
      <c r="A228" s="121" t="s">
        <v>254</v>
      </c>
      <c r="B228" s="110" t="s">
        <v>255</v>
      </c>
      <c r="C228" s="121" t="s">
        <v>256</v>
      </c>
      <c r="D228" s="107" t="s">
        <v>257</v>
      </c>
      <c r="E228" s="33" t="s">
        <v>258</v>
      </c>
      <c r="F228" s="33" t="s">
        <v>259</v>
      </c>
    </row>
    <row r="229" spans="1:6">
      <c r="A229" s="121"/>
      <c r="B229" s="110"/>
      <c r="C229" s="121"/>
      <c r="E229" s="33"/>
      <c r="F229" s="33"/>
    </row>
    <row r="230" spans="1:6">
      <c r="A230" s="105" t="s">
        <v>260</v>
      </c>
      <c r="B230" s="106" t="s">
        <v>723</v>
      </c>
      <c r="C230" s="105" t="s">
        <v>2</v>
      </c>
      <c r="D230" s="107">
        <v>1</v>
      </c>
      <c r="E230" s="38"/>
      <c r="F230" s="32">
        <f>D230*E230</f>
        <v>0</v>
      </c>
    </row>
    <row r="232" spans="1:6">
      <c r="B232" s="110" t="s">
        <v>265</v>
      </c>
      <c r="F232" s="33">
        <f>F230</f>
        <v>0</v>
      </c>
    </row>
    <row r="235" spans="1:6">
      <c r="B235" s="190"/>
      <c r="E235" s="170"/>
    </row>
    <row r="238" spans="1:6">
      <c r="B238" s="191"/>
    </row>
    <row r="252" spans="1:6" s="162" customFormat="1">
      <c r="A252" s="105"/>
      <c r="B252" s="106"/>
      <c r="C252" s="105"/>
      <c r="D252" s="107"/>
      <c r="E252" s="32"/>
      <c r="F252" s="32"/>
    </row>
    <row r="255" spans="1:6">
      <c r="B255" s="110"/>
    </row>
  </sheetData>
  <sheetProtection password="CCBE" sheet="1" objects="1" scenarios="1"/>
  <pageMargins left="0.98425196850393704" right="0.98425196850393704" top="0.98425196850393704" bottom="0.98425196850393704" header="0.59055118110236227" footer="0.59055118110236227"/>
  <pageSetup paperSize="9" scale="90" orientation="portrait" r:id="rId1"/>
  <headerFooter>
    <oddHeader>&amp;R&amp;"Arial Narrow,Navadno"&amp;9Športni park Savsko naselje - tenis igrišča / vzdrževalna dela / PZI / 3/1 Zunanja razsvetljava teniških igrišč</oddHeader>
    <oddFooter>&amp;R&amp;"Arial Narrow,Navadno"&amp;9&amp;P/&amp;N</oddFooter>
  </headerFooter>
  <rowBreaks count="1" manualBreakCount="1">
    <brk id="36"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Delovni listi</vt:lpstr>
      </vt:variant>
      <vt:variant>
        <vt:i4>9</vt:i4>
      </vt:variant>
      <vt:variant>
        <vt:lpstr>Imenovani obsegi</vt:lpstr>
      </vt:variant>
      <vt:variant>
        <vt:i4>12</vt:i4>
      </vt:variant>
    </vt:vector>
  </HeadingPairs>
  <TitlesOfParts>
    <vt:vector size="21" baseType="lpstr">
      <vt:lpstr>skupna rekapitulacija</vt:lpstr>
      <vt:lpstr>SP rekapitulacija</vt:lpstr>
      <vt:lpstr>SP 10 KA</vt:lpstr>
      <vt:lpstr>SP 3 ELEKTRO NN</vt:lpstr>
      <vt:lpstr>SP 3.1 ELEKTRO RAZSVETLJAVA</vt:lpstr>
      <vt:lpstr>SP 4 načrt STR</vt:lpstr>
      <vt:lpstr>SP T rekapitulacija</vt:lpstr>
      <vt:lpstr>SP T 10 KA</vt:lpstr>
      <vt:lpstr>SP T 3.1 ELEKTRO RAZSVETLJAVA</vt:lpstr>
      <vt:lpstr>'skupna rekapitulacija'!Področje_tiskanja</vt:lpstr>
      <vt:lpstr>'SP 10 KA'!Področje_tiskanja</vt:lpstr>
      <vt:lpstr>'SP 3 ELEKTRO NN'!Področje_tiskanja</vt:lpstr>
      <vt:lpstr>'SP 3.1 ELEKTRO RAZSVETLJAVA'!Področje_tiskanja</vt:lpstr>
      <vt:lpstr>'SP rekapitulacija'!Področje_tiskanja</vt:lpstr>
      <vt:lpstr>'SP T 10 KA'!Področje_tiskanja</vt:lpstr>
      <vt:lpstr>'SP T 3.1 ELEKTRO RAZSVETLJAVA'!Področje_tiskanja</vt:lpstr>
      <vt:lpstr>'SP T rekapitulacija'!Področje_tiskanja</vt:lpstr>
      <vt:lpstr>'SP 10 KA'!Tiskanje_naslovov</vt:lpstr>
      <vt:lpstr>'SP 4 načrt STR'!Tiskanje_naslovov</vt:lpstr>
      <vt:lpstr>'SP T 10 KA'!Tiskanje_naslovov</vt:lpstr>
      <vt:lpstr>Zbirka_podatkov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Marko Dolgan</dc:creator>
  <cp:lastModifiedBy>Dejan Mezek</cp:lastModifiedBy>
  <cp:lastPrinted>2024-06-12T08:01:47Z</cp:lastPrinted>
  <dcterms:created xsi:type="dcterms:W3CDTF">2000-02-07T12:28:41Z</dcterms:created>
  <dcterms:modified xsi:type="dcterms:W3CDTF">2025-04-08T10:04:04Z</dcterms:modified>
</cp:coreProperties>
</file>